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8.xml" ContentType="application/vnd.openxmlformats-officedocument.drawing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drawings/drawing9.xml" ContentType="application/vnd.openxmlformats-officedocument.drawing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charts/chart72.xml" ContentType="application/vnd.openxmlformats-officedocument.drawingml.chart+xml"/>
  <Override PartName="/xl/charts/style72.xml" ContentType="application/vnd.ms-office.chartstyle+xml"/>
  <Override PartName="/xl/charts/colors72.xml" ContentType="application/vnd.ms-office.chartcolorstyle+xml"/>
  <Override PartName="/xl/charts/chart73.xml" ContentType="application/vnd.openxmlformats-officedocument.drawingml.chart+xml"/>
  <Override PartName="/xl/charts/style73.xml" ContentType="application/vnd.ms-office.chartstyle+xml"/>
  <Override PartName="/xl/charts/colors73.xml" ContentType="application/vnd.ms-office.chartcolorstyle+xml"/>
  <Override PartName="/xl/charts/chart74.xml" ContentType="application/vnd.openxmlformats-officedocument.drawingml.chart+xml"/>
  <Override PartName="/xl/charts/style74.xml" ContentType="application/vnd.ms-office.chartstyle+xml"/>
  <Override PartName="/xl/charts/colors74.xml" ContentType="application/vnd.ms-office.chartcolorstyle+xml"/>
  <Override PartName="/xl/charts/chart75.xml" ContentType="application/vnd.openxmlformats-officedocument.drawingml.chart+xml"/>
  <Override PartName="/xl/charts/style75.xml" ContentType="application/vnd.ms-office.chartstyle+xml"/>
  <Override PartName="/xl/charts/colors75.xml" ContentType="application/vnd.ms-office.chartcolorstyle+xml"/>
  <Override PartName="/xl/charts/chart76.xml" ContentType="application/vnd.openxmlformats-officedocument.drawingml.chart+xml"/>
  <Override PartName="/xl/charts/style76.xml" ContentType="application/vnd.ms-office.chartstyle+xml"/>
  <Override PartName="/xl/charts/colors76.xml" ContentType="application/vnd.ms-office.chartcolorstyle+xml"/>
  <Override PartName="/xl/charts/chart77.xml" ContentType="application/vnd.openxmlformats-officedocument.drawingml.chart+xml"/>
  <Override PartName="/xl/charts/style77.xml" ContentType="application/vnd.ms-office.chartstyle+xml"/>
  <Override PartName="/xl/charts/colors77.xml" ContentType="application/vnd.ms-office.chartcolorstyle+xml"/>
  <Override PartName="/xl/charts/chart78.xml" ContentType="application/vnd.openxmlformats-officedocument.drawingml.chart+xml"/>
  <Override PartName="/xl/charts/style78.xml" ContentType="application/vnd.ms-office.chartstyle+xml"/>
  <Override PartName="/xl/charts/colors78.xml" ContentType="application/vnd.ms-office.chartcolorstyle+xml"/>
  <Override PartName="/xl/charts/chart79.xml" ContentType="application/vnd.openxmlformats-officedocument.drawingml.chart+xml"/>
  <Override PartName="/xl/charts/style79.xml" ContentType="application/vnd.ms-office.chartstyle+xml"/>
  <Override PartName="/xl/charts/colors79.xml" ContentType="application/vnd.ms-office.chartcolorstyle+xml"/>
  <Override PartName="/xl/charts/chart80.xml" ContentType="application/vnd.openxmlformats-officedocument.drawingml.chart+xml"/>
  <Override PartName="/xl/charts/style80.xml" ContentType="application/vnd.ms-office.chartstyle+xml"/>
  <Override PartName="/xl/charts/colors80.xml" ContentType="application/vnd.ms-office.chartcolorstyle+xml"/>
  <Override PartName="/xl/charts/chart81.xml" ContentType="application/vnd.openxmlformats-officedocument.drawingml.chart+xml"/>
  <Override PartName="/xl/charts/style81.xml" ContentType="application/vnd.ms-office.chartstyle+xml"/>
  <Override PartName="/xl/charts/colors81.xml" ContentType="application/vnd.ms-office.chartcolorstyle+xml"/>
  <Override PartName="/xl/charts/chart82.xml" ContentType="application/vnd.openxmlformats-officedocument.drawingml.chart+xml"/>
  <Override PartName="/xl/charts/style82.xml" ContentType="application/vnd.ms-office.chartstyle+xml"/>
  <Override PartName="/xl/charts/colors82.xml" ContentType="application/vnd.ms-office.chartcolorstyle+xml"/>
  <Override PartName="/xl/drawings/drawing10.xml" ContentType="application/vnd.openxmlformats-officedocument.drawing+xml"/>
  <Override PartName="/xl/charts/chart83.xml" ContentType="application/vnd.openxmlformats-officedocument.drawingml.chart+xml"/>
  <Override PartName="/xl/charts/style83.xml" ContentType="application/vnd.ms-office.chartstyle+xml"/>
  <Override PartName="/xl/charts/colors83.xml" ContentType="application/vnd.ms-office.chartcolorstyle+xml"/>
  <Override PartName="/xl/charts/chart84.xml" ContentType="application/vnd.openxmlformats-officedocument.drawingml.chart+xml"/>
  <Override PartName="/xl/charts/style84.xml" ContentType="application/vnd.ms-office.chartstyle+xml"/>
  <Override PartName="/xl/charts/colors84.xml" ContentType="application/vnd.ms-office.chartcolorstyle+xml"/>
  <Override PartName="/xl/drawings/drawing11.xml" ContentType="application/vnd.openxmlformats-officedocument.drawing+xml"/>
  <Override PartName="/xl/charts/chart85.xml" ContentType="application/vnd.openxmlformats-officedocument.drawingml.chart+xml"/>
  <Override PartName="/xl/charts/style85.xml" ContentType="application/vnd.ms-office.chartstyle+xml"/>
  <Override PartName="/xl/charts/colors85.xml" ContentType="application/vnd.ms-office.chartcolorstyle+xml"/>
  <Override PartName="/xl/charts/chart86.xml" ContentType="application/vnd.openxmlformats-officedocument.drawingml.chart+xml"/>
  <Override PartName="/xl/charts/style86.xml" ContentType="application/vnd.ms-office.chartstyle+xml"/>
  <Override PartName="/xl/charts/colors86.xml" ContentType="application/vnd.ms-office.chartcolorstyle+xml"/>
  <Override PartName="/xl/drawings/drawing12.xml" ContentType="application/vnd.openxmlformats-officedocument.drawing+xml"/>
  <Override PartName="/xl/charts/chart87.xml" ContentType="application/vnd.openxmlformats-officedocument.drawingml.chart+xml"/>
  <Override PartName="/xl/charts/style87.xml" ContentType="application/vnd.ms-office.chartstyle+xml"/>
  <Override PartName="/xl/charts/colors87.xml" ContentType="application/vnd.ms-office.chartcolorstyle+xml"/>
  <Override PartName="/xl/charts/chart88.xml" ContentType="application/vnd.openxmlformats-officedocument.drawingml.chart+xml"/>
  <Override PartName="/xl/charts/style88.xml" ContentType="application/vnd.ms-office.chartstyle+xml"/>
  <Override PartName="/xl/charts/colors88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827"/>
  <workbookPr defaultThemeVersion="166925"/>
  <mc:AlternateContent xmlns:mc="http://schemas.openxmlformats.org/markup-compatibility/2006">
    <mc:Choice Requires="x15">
      <x15ac:absPath xmlns:x15ac="http://schemas.microsoft.com/office/spreadsheetml/2010/11/ac" url="D:\TelCotec Project\initial data\DT\Benchmark\Monastir\"/>
    </mc:Choice>
  </mc:AlternateContent>
  <xr:revisionPtr revIDLastSave="0" documentId="13_ncr:1_{1F6FD065-1C96-424D-B76B-9E9D1C1490CA}" xr6:coauthVersionLast="47" xr6:coauthVersionMax="47" xr10:uidLastSave="{00000000-0000-0000-0000-000000000000}"/>
  <bookViews>
    <workbookView xWindow="-120" yWindow="-120" windowWidth="29040" windowHeight="15720" tabRatio="930" activeTab="9" xr2:uid="{00000000-000D-0000-FFFF-FFFF00000000}"/>
  </bookViews>
  <sheets>
    <sheet name="Overview" sheetId="11" r:id="rId1"/>
    <sheet name="Summary" sheetId="72" r:id="rId2"/>
    <sheet name="Score" sheetId="81" r:id="rId3"/>
    <sheet name="CS_2G_3G " sheetId="87" r:id="rId4"/>
    <sheet name="Accessibilité 3G_4G " sheetId="61" r:id="rId5"/>
    <sheet name="Call drop (MS free 2G3G)" sheetId="100" r:id="rId6"/>
    <sheet name="HTTP 4G" sheetId="60" r:id="rId7"/>
    <sheet name="5G" sheetId="101" r:id="rId8"/>
    <sheet name="HTTP 3G" sheetId="98" r:id="rId9"/>
    <sheet name="Plage" sheetId="99" r:id="rId10"/>
    <sheet name="Couverture 2G" sheetId="86" r:id="rId11"/>
    <sheet name="Couverture 3G" sheetId="85" r:id="rId12"/>
    <sheet name="Couverture 4G" sheetId="84" r:id="rId13"/>
    <sheet name="Audio quality MOS" sheetId="90" r:id="rId14"/>
    <sheet name="Couverture (Mobile)" sheetId="93" r:id="rId15"/>
    <sheet name="ECN0" sheetId="91" r:id="rId16"/>
  </sheets>
  <definedNames>
    <definedName name="_xlnm._FilterDatabase" localSheetId="9" hidden="1">Plage!$A$36:$W$60</definedName>
    <definedName name="StatisticsTableB1" localSheetId="10">#REF!</definedName>
    <definedName name="StatisticsTableB1" localSheetId="11">#REF!</definedName>
    <definedName name="StatisticsTableB1" localSheetId="12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10">#REF!</definedName>
    <definedName name="StatisticsTableB13" localSheetId="11">#REF!</definedName>
    <definedName name="StatisticsTableB13" localSheetId="12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10">#REF!</definedName>
    <definedName name="StatisticsTableB14" localSheetId="11">#REF!</definedName>
    <definedName name="StatisticsTableB14" localSheetId="12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10">#REF!</definedName>
    <definedName name="StatisticsTableB32" localSheetId="11">#REF!</definedName>
    <definedName name="StatisticsTableB32" localSheetId="12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10">#REF!</definedName>
    <definedName name="StatisticsTableB40" localSheetId="11">#REF!</definedName>
    <definedName name="StatisticsTableB40" localSheetId="12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10">#REF!</definedName>
    <definedName name="StatisticsTableB5" localSheetId="11">#REF!</definedName>
    <definedName name="StatisticsTableB5" localSheetId="12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10">#REF!</definedName>
    <definedName name="StatisticsTableB9" localSheetId="11">#REF!</definedName>
    <definedName name="StatisticsTableB9" localSheetId="12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44" i="99" l="1"/>
  <c r="U38" i="99" l="1"/>
  <c r="V38" i="99"/>
  <c r="W38" i="99"/>
  <c r="U39" i="99"/>
  <c r="V39" i="99"/>
  <c r="W39" i="99"/>
  <c r="U40" i="99"/>
  <c r="V40" i="99"/>
  <c r="W40" i="99"/>
  <c r="U41" i="99"/>
  <c r="V41" i="99"/>
  <c r="W41" i="99"/>
  <c r="U42" i="99"/>
  <c r="V42" i="99"/>
  <c r="W42" i="99"/>
  <c r="U43" i="99"/>
  <c r="V43" i="99"/>
  <c r="W43" i="99"/>
  <c r="U44" i="99"/>
  <c r="V44" i="99"/>
  <c r="W44" i="99"/>
  <c r="U45" i="99"/>
  <c r="V45" i="99"/>
  <c r="W45" i="99"/>
  <c r="U46" i="99"/>
  <c r="V46" i="99"/>
  <c r="W46" i="99"/>
  <c r="U47" i="99"/>
  <c r="V47" i="99"/>
  <c r="W47" i="99"/>
  <c r="U48" i="99"/>
  <c r="V48" i="99"/>
  <c r="W48" i="99"/>
  <c r="U49" i="99"/>
  <c r="V49" i="99"/>
  <c r="W49" i="99"/>
  <c r="U50" i="99"/>
  <c r="V50" i="99"/>
  <c r="W50" i="99"/>
  <c r="U51" i="99"/>
  <c r="V51" i="99"/>
  <c r="W51" i="99"/>
  <c r="U52" i="99"/>
  <c r="V52" i="99"/>
  <c r="W52" i="99"/>
  <c r="U53" i="99"/>
  <c r="V53" i="99"/>
  <c r="W53" i="99"/>
  <c r="U54" i="99"/>
  <c r="V54" i="99"/>
  <c r="W54" i="99"/>
  <c r="U55" i="99"/>
  <c r="V55" i="99"/>
  <c r="W55" i="99"/>
  <c r="U56" i="99"/>
  <c r="V56" i="99"/>
  <c r="W56" i="99"/>
  <c r="U57" i="99"/>
  <c r="V57" i="99"/>
  <c r="W57" i="99"/>
  <c r="U58" i="99"/>
  <c r="V58" i="99"/>
  <c r="W58" i="99"/>
  <c r="U59" i="99"/>
  <c r="V59" i="99"/>
  <c r="W59" i="99"/>
  <c r="U60" i="99"/>
  <c r="V60" i="99"/>
  <c r="W60" i="99"/>
  <c r="W37" i="99"/>
  <c r="V37" i="99"/>
  <c r="U37" i="99"/>
  <c r="U7" i="99"/>
  <c r="V7" i="99"/>
  <c r="W7" i="99"/>
  <c r="U8" i="99"/>
  <c r="V8" i="99"/>
  <c r="W8" i="99"/>
  <c r="U9" i="99"/>
  <c r="V9" i="99"/>
  <c r="W9" i="99"/>
  <c r="U10" i="99"/>
  <c r="V10" i="99"/>
  <c r="W10" i="99"/>
  <c r="U11" i="99"/>
  <c r="V11" i="99"/>
  <c r="W11" i="99"/>
  <c r="U12" i="99"/>
  <c r="V12" i="99"/>
  <c r="W12" i="99"/>
  <c r="U13" i="99"/>
  <c r="V13" i="99"/>
  <c r="W13" i="99"/>
  <c r="U14" i="99"/>
  <c r="V14" i="99"/>
  <c r="W14" i="99"/>
  <c r="U15" i="99"/>
  <c r="V15" i="99"/>
  <c r="W15" i="99"/>
  <c r="U16" i="99"/>
  <c r="V16" i="99"/>
  <c r="W16" i="99"/>
  <c r="U17" i="99"/>
  <c r="V17" i="99"/>
  <c r="W17" i="99"/>
  <c r="U18" i="99"/>
  <c r="V18" i="99"/>
  <c r="W18" i="99"/>
  <c r="U19" i="99"/>
  <c r="V19" i="99"/>
  <c r="W19" i="99"/>
  <c r="U20" i="99"/>
  <c r="V20" i="99"/>
  <c r="W20" i="99"/>
  <c r="U21" i="99"/>
  <c r="V21" i="99"/>
  <c r="W21" i="99"/>
  <c r="U22" i="99"/>
  <c r="V22" i="99"/>
  <c r="W22" i="99"/>
  <c r="U23" i="99"/>
  <c r="V23" i="99"/>
  <c r="W23" i="99"/>
  <c r="U24" i="99"/>
  <c r="V24" i="99"/>
  <c r="W24" i="99"/>
  <c r="U25" i="99"/>
  <c r="V25" i="99"/>
  <c r="W25" i="99"/>
  <c r="U26" i="99"/>
  <c r="V26" i="99"/>
  <c r="W26" i="99"/>
  <c r="U27" i="99"/>
  <c r="V27" i="99"/>
  <c r="W27" i="99"/>
  <c r="U28" i="99"/>
  <c r="V28" i="99"/>
  <c r="W28" i="99"/>
  <c r="U29" i="99"/>
  <c r="V29" i="99"/>
  <c r="W29" i="99"/>
  <c r="U30" i="99"/>
  <c r="V30" i="99"/>
  <c r="W30" i="99"/>
  <c r="V6" i="99"/>
  <c r="W6" i="99"/>
  <c r="U6" i="99"/>
  <c r="I38" i="99"/>
  <c r="J38" i="99"/>
  <c r="K38" i="99"/>
  <c r="I39" i="99"/>
  <c r="J39" i="99"/>
  <c r="K39" i="99"/>
  <c r="I40" i="99"/>
  <c r="J40" i="99"/>
  <c r="K40" i="99"/>
  <c r="I41" i="99"/>
  <c r="J41" i="99"/>
  <c r="K41" i="99"/>
  <c r="I42" i="99"/>
  <c r="J42" i="99"/>
  <c r="K42" i="99"/>
  <c r="I43" i="99"/>
  <c r="J43" i="99"/>
  <c r="K43" i="99"/>
  <c r="J44" i="99"/>
  <c r="K44" i="99"/>
  <c r="I45" i="99"/>
  <c r="J45" i="99"/>
  <c r="K45" i="99"/>
  <c r="I46" i="99"/>
  <c r="J46" i="99"/>
  <c r="K46" i="99"/>
  <c r="I47" i="99"/>
  <c r="J47" i="99"/>
  <c r="K47" i="99"/>
  <c r="I48" i="99"/>
  <c r="J48" i="99"/>
  <c r="K48" i="99"/>
  <c r="I49" i="99"/>
  <c r="J49" i="99"/>
  <c r="K49" i="99"/>
  <c r="I50" i="99"/>
  <c r="J50" i="99"/>
  <c r="K50" i="99"/>
  <c r="I51" i="99"/>
  <c r="J51" i="99"/>
  <c r="K51" i="99"/>
  <c r="I52" i="99"/>
  <c r="J52" i="99"/>
  <c r="K52" i="99"/>
  <c r="I53" i="99"/>
  <c r="J53" i="99"/>
  <c r="K53" i="99"/>
  <c r="I54" i="99"/>
  <c r="J54" i="99"/>
  <c r="K54" i="99"/>
  <c r="I55" i="99"/>
  <c r="J55" i="99"/>
  <c r="K55" i="99"/>
  <c r="I56" i="99"/>
  <c r="J56" i="99"/>
  <c r="K56" i="99"/>
  <c r="I57" i="99"/>
  <c r="J57" i="99"/>
  <c r="K57" i="99"/>
  <c r="I58" i="99"/>
  <c r="J58" i="99"/>
  <c r="K58" i="99"/>
  <c r="I59" i="99"/>
  <c r="J59" i="99"/>
  <c r="K59" i="99"/>
  <c r="I60" i="99"/>
  <c r="J60" i="99"/>
  <c r="K60" i="99"/>
  <c r="K37" i="99"/>
  <c r="J37" i="99"/>
  <c r="I37" i="99"/>
  <c r="I7" i="99"/>
  <c r="J7" i="99"/>
  <c r="J8" i="99"/>
  <c r="J9" i="99"/>
  <c r="J10" i="99"/>
  <c r="J11" i="99"/>
  <c r="J12" i="99"/>
  <c r="J13" i="99"/>
  <c r="J14" i="99"/>
  <c r="J15" i="99"/>
  <c r="J16" i="99"/>
  <c r="J17" i="99"/>
  <c r="J18" i="99"/>
  <c r="J19" i="99"/>
  <c r="J20" i="99"/>
  <c r="J21" i="99"/>
  <c r="J22" i="99"/>
  <c r="J23" i="99"/>
  <c r="J24" i="99"/>
  <c r="J25" i="99"/>
  <c r="J26" i="99"/>
  <c r="J27" i="99"/>
  <c r="J28" i="99"/>
  <c r="J29" i="99"/>
  <c r="J30" i="99"/>
  <c r="K6" i="99"/>
  <c r="J6" i="99"/>
  <c r="I6" i="99"/>
  <c r="K30" i="99"/>
  <c r="I30" i="99"/>
  <c r="K29" i="99"/>
  <c r="I29" i="99"/>
  <c r="K28" i="99"/>
  <c r="I28" i="99"/>
  <c r="K27" i="99"/>
  <c r="I27" i="99"/>
  <c r="K26" i="99"/>
  <c r="I26" i="99"/>
  <c r="K25" i="99"/>
  <c r="I25" i="99"/>
  <c r="K24" i="99"/>
  <c r="I24" i="99"/>
  <c r="K23" i="99"/>
  <c r="I23" i="99"/>
  <c r="K22" i="99"/>
  <c r="I22" i="99"/>
  <c r="K21" i="99"/>
  <c r="I21" i="99"/>
  <c r="K20" i="99"/>
  <c r="I20" i="99"/>
  <c r="K19" i="99"/>
  <c r="I19" i="99"/>
  <c r="K18" i="99"/>
  <c r="I18" i="99"/>
  <c r="K17" i="99"/>
  <c r="I17" i="99"/>
  <c r="K16" i="99"/>
  <c r="I16" i="99"/>
  <c r="K15" i="99"/>
  <c r="I15" i="99"/>
  <c r="K14" i="99"/>
  <c r="I14" i="99"/>
  <c r="K13" i="99"/>
  <c r="I13" i="99"/>
  <c r="K12" i="99"/>
  <c r="I12" i="99"/>
  <c r="K11" i="99"/>
  <c r="I11" i="99"/>
  <c r="K10" i="99"/>
  <c r="I10" i="99"/>
  <c r="K9" i="99"/>
  <c r="I9" i="99"/>
  <c r="K8" i="99"/>
  <c r="I8" i="99"/>
  <c r="K7" i="99"/>
  <c r="D22" i="81" l="1"/>
  <c r="P67" i="87"/>
  <c r="O67" i="87"/>
  <c r="N67" i="87"/>
  <c r="P60" i="87"/>
  <c r="O60" i="87"/>
  <c r="N60" i="87"/>
  <c r="E22" i="81"/>
  <c r="C21" i="81"/>
  <c r="C22" i="81"/>
  <c r="E21" i="81"/>
  <c r="D21" i="81"/>
  <c r="E13" i="81"/>
  <c r="D13" i="81"/>
  <c r="C13" i="81"/>
  <c r="B57" i="87" l="1"/>
  <c r="F51" i="98"/>
  <c r="D36" i="72" s="1"/>
  <c r="E51" i="98"/>
  <c r="D30" i="81" s="1"/>
  <c r="D51" i="98"/>
  <c r="C30" i="81" s="1"/>
  <c r="F50" i="98"/>
  <c r="E29" i="81" s="1"/>
  <c r="E50" i="98"/>
  <c r="D50" i="98"/>
  <c r="C29" i="81" s="1"/>
  <c r="C35" i="72"/>
  <c r="E32" i="81"/>
  <c r="D32" i="81"/>
  <c r="C32" i="81"/>
  <c r="E31" i="81"/>
  <c r="D31" i="81"/>
  <c r="C31" i="81"/>
  <c r="E38" i="81"/>
  <c r="D38" i="81"/>
  <c r="C38" i="81"/>
  <c r="E37" i="81"/>
  <c r="D37" i="81"/>
  <c r="C37" i="81"/>
  <c r="D40" i="72"/>
  <c r="D39" i="72"/>
  <c r="D38" i="72"/>
  <c r="D37" i="72"/>
  <c r="C40" i="72"/>
  <c r="C39" i="72"/>
  <c r="C38" i="72"/>
  <c r="C37" i="72"/>
  <c r="B40" i="72"/>
  <c r="B39" i="72"/>
  <c r="B38" i="72"/>
  <c r="B37" i="72"/>
  <c r="D49" i="72"/>
  <c r="C49" i="72"/>
  <c r="B49" i="72"/>
  <c r="D48" i="72"/>
  <c r="C48" i="72"/>
  <c r="B48" i="72"/>
  <c r="D47" i="72"/>
  <c r="C47" i="72"/>
  <c r="B47" i="72"/>
  <c r="D46" i="72"/>
  <c r="C46" i="72"/>
  <c r="B46" i="72"/>
  <c r="F54" i="98"/>
  <c r="E54" i="98"/>
  <c r="D54" i="98"/>
  <c r="F53" i="98"/>
  <c r="E53" i="98"/>
  <c r="D53" i="98"/>
  <c r="D29" i="81" l="1"/>
  <c r="E30" i="81"/>
  <c r="C36" i="72"/>
  <c r="B36" i="72"/>
  <c r="D35" i="72"/>
  <c r="B35" i="72"/>
  <c r="E55" i="60"/>
  <c r="F55" i="60"/>
  <c r="D55" i="60"/>
  <c r="E54" i="60"/>
  <c r="F54" i="60"/>
  <c r="D54" i="60"/>
  <c r="E52" i="60"/>
  <c r="F52" i="60"/>
  <c r="E51" i="60"/>
  <c r="F51" i="60"/>
  <c r="D52" i="60"/>
  <c r="D51" i="60"/>
  <c r="P34" i="60"/>
  <c r="P35" i="60"/>
  <c r="E3" i="11"/>
  <c r="D7" i="72"/>
  <c r="C7" i="72"/>
  <c r="B7" i="72"/>
  <c r="B45" i="72" l="1"/>
  <c r="C36" i="81"/>
  <c r="D45" i="72"/>
  <c r="E36" i="81"/>
  <c r="E35" i="81"/>
  <c r="D44" i="72"/>
  <c r="C45" i="72"/>
  <c r="D36" i="81"/>
  <c r="C44" i="72"/>
  <c r="D35" i="81"/>
  <c r="B44" i="72"/>
  <c r="C35" i="81"/>
  <c r="Q58" i="61"/>
  <c r="P58" i="61"/>
  <c r="C59" i="87" l="1"/>
  <c r="C15" i="72" s="1"/>
  <c r="C57" i="87"/>
  <c r="D57" i="87"/>
  <c r="D59" i="87"/>
  <c r="D15" i="72" s="1"/>
  <c r="B59" i="87"/>
  <c r="B77" i="87" l="1"/>
  <c r="B23" i="72" s="1"/>
  <c r="B16" i="72"/>
  <c r="B15" i="72"/>
  <c r="D13" i="72"/>
  <c r="C13" i="72"/>
  <c r="B13" i="72"/>
  <c r="D75" i="87"/>
  <c r="D21" i="72" s="1"/>
  <c r="C75" i="87"/>
  <c r="C21" i="72" s="1"/>
  <c r="B75" i="87"/>
  <c r="B21" i="72" s="1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C16" i="72" l="1"/>
  <c r="D12" i="81" s="1"/>
  <c r="D16" i="72"/>
  <c r="E12" i="81" s="1"/>
  <c r="C12" i="81"/>
  <c r="C24" i="72"/>
  <c r="D20" i="81" s="1"/>
  <c r="D24" i="72"/>
  <c r="E20" i="81" s="1"/>
  <c r="B24" i="72"/>
  <c r="C20" i="81" s="1"/>
  <c r="C22" i="72"/>
  <c r="D18" i="81" s="1"/>
  <c r="D22" i="72"/>
  <c r="E18" i="81" s="1"/>
  <c r="B22" i="72"/>
  <c r="C18" i="81" s="1"/>
  <c r="C14" i="72"/>
  <c r="D10" i="81" s="1"/>
  <c r="D14" i="72"/>
  <c r="E10" i="81" s="1"/>
  <c r="B14" i="72"/>
  <c r="C10" i="81" s="1"/>
  <c r="J110" i="87" l="1"/>
  <c r="I110" i="87"/>
  <c r="H110" i="87"/>
  <c r="D99" i="87"/>
  <c r="C99" i="87"/>
  <c r="B99" i="87"/>
  <c r="I96" i="87"/>
  <c r="H96" i="87"/>
  <c r="G96" i="87"/>
  <c r="D96" i="87"/>
  <c r="C96" i="87"/>
  <c r="B96" i="87"/>
  <c r="I95" i="87"/>
  <c r="H95" i="87"/>
  <c r="G95" i="87"/>
  <c r="P84" i="87"/>
  <c r="O84" i="87"/>
  <c r="N84" i="87"/>
  <c r="P83" i="87"/>
  <c r="O83" i="87"/>
  <c r="N83" i="87"/>
  <c r="C19" i="81"/>
  <c r="E17" i="81"/>
  <c r="D17" i="81"/>
  <c r="C17" i="81"/>
  <c r="D77" i="87"/>
  <c r="C77" i="87"/>
  <c r="C11" i="81"/>
  <c r="E9" i="81"/>
  <c r="D9" i="81"/>
  <c r="C9" i="81"/>
  <c r="E11" i="81" l="1"/>
  <c r="D23" i="72"/>
  <c r="E19" i="81" s="1"/>
  <c r="D11" i="81"/>
  <c r="C23" i="72"/>
  <c r="D19" i="81" s="1"/>
  <c r="B5" i="72" l="1"/>
  <c r="D6" i="81" l="1"/>
  <c r="E6" i="81"/>
  <c r="C6" i="81"/>
  <c r="D4" i="81"/>
  <c r="E4" i="81"/>
  <c r="C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25" i="81" s="1"/>
  <c r="C61" i="61"/>
  <c r="D60" i="61"/>
  <c r="D25" i="81" s="1"/>
  <c r="E60" i="61"/>
  <c r="E25" i="81" s="1"/>
  <c r="D61" i="61"/>
  <c r="E61" i="61"/>
  <c r="B29" i="72" l="1"/>
  <c r="C29" i="72"/>
  <c r="D29" i="72"/>
  <c r="B32" i="72"/>
  <c r="C32" i="72"/>
  <c r="D32" i="72"/>
  <c r="W150" i="60" l="1"/>
  <c r="C5" i="81" l="1"/>
  <c r="D5" i="81"/>
</calcChain>
</file>

<file path=xl/sharedStrings.xml><?xml version="1.0" encoding="utf-8"?>
<sst xmlns="http://schemas.openxmlformats.org/spreadsheetml/2006/main" count="1179" uniqueCount="467">
  <si>
    <t xml:space="preserve">ORANGE </t>
  </si>
  <si>
    <t>TT</t>
  </si>
  <si>
    <t>3CC</t>
  </si>
  <si>
    <t>2CC</t>
  </si>
  <si>
    <t>LTE</t>
  </si>
  <si>
    <t>Reporting date :</t>
  </si>
  <si>
    <t xml:space="preserve"> </t>
  </si>
  <si>
    <t>QPSK</t>
  </si>
  <si>
    <t>16QAM</t>
  </si>
  <si>
    <t>64QAM</t>
  </si>
  <si>
    <t>256QAM</t>
  </si>
  <si>
    <t>Carrier Aggregation</t>
  </si>
  <si>
    <t>LTE FDD</t>
  </si>
  <si>
    <t>UMTS</t>
  </si>
  <si>
    <t>CSSR (%)</t>
  </si>
  <si>
    <t>CDR (%)</t>
  </si>
  <si>
    <t>OO</t>
  </si>
  <si>
    <t>OR</t>
  </si>
  <si>
    <t>CS Troubleshooting</t>
  </si>
  <si>
    <t>AMR Codec</t>
  </si>
  <si>
    <t>Serving System 3G/4G</t>
  </si>
  <si>
    <t>Une mesure consiste à lancer des tentatives de téléchargement d’un fichier de taille 10 Mo hébergé sur un serveur FTP dédié dans un délai inférieur à 10 secondes</t>
  </si>
  <si>
    <t>Une mesure consiste à lancer des tentatives d’appel voix mobile to mobile de 120s. L’intervalle entre deux mesures successives est de 10 secondes.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</si>
  <si>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</si>
  <si>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</si>
  <si>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</si>
  <si>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</si>
  <si>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</si>
  <si>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</si>
  <si>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</si>
  <si>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</si>
  <si>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</si>
  <si>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</si>
  <si>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</si>
  <si>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</si>
  <si>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</si>
  <si>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</si>
  <si>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</si>
  <si>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</si>
  <si>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</si>
  <si>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</si>
  <si>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</si>
  <si>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</si>
  <si>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LTE CA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</si>
  <si>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</si>
  <si>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</si>
  <si>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</si>
  <si>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</si>
  <si>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</si>
  <si>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</si>
  <si>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</si>
  <si>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</si>
  <si>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</si>
  <si>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</si>
  <si>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</si>
  <si>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HSPA</t>
  </si>
  <si>
    <t>DC-HSPA</t>
  </si>
  <si>
    <t>HSDPA</t>
  </si>
  <si>
    <t>FTP Fail DL</t>
  </si>
  <si>
    <t>FTP Fail UL</t>
  </si>
  <si>
    <t>FTP Success DL</t>
  </si>
  <si>
    <t>FTP Success UL</t>
  </si>
  <si>
    <t>Débit moyen en DL</t>
  </si>
  <si>
    <t>Débit moyen en UL</t>
  </si>
  <si>
    <t>Ooredoo Tunisia</t>
  </si>
  <si>
    <t>Rappel du scénario de mesure</t>
  </si>
  <si>
    <t>Serving System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</si>
  <si>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secondes.</t>
  </si>
  <si>
    <t>MIMO usage</t>
  </si>
  <si>
    <t xml:space="preserve">MAX RLC DL </t>
  </si>
  <si>
    <t xml:space="preserve">MAX RLC UL </t>
  </si>
  <si>
    <t xml:space="preserve">Une mesure consiste à lancer des tentatives de téléchargement d’un fichier de taille 10 Mo hébergé sur un serveur FTP dédié dans un délai inférieur à 10 secondes. 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</si>
  <si>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</si>
  <si>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</si>
  <si>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</si>
  <si>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</si>
  <si>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</si>
  <si>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</si>
  <si>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</si>
  <si>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</si>
  <si>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</si>
  <si>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</si>
  <si>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</si>
  <si>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</si>
  <si>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</si>
  <si>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</si>
  <si>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</si>
  <si>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</si>
  <si>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</si>
  <si>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</si>
  <si>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</si>
  <si>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</si>
  <si>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>&gt;= 20</t>
  </si>
  <si>
    <t>&gt;= 15 and &lt; 20</t>
  </si>
  <si>
    <t>&gt;= 10 and &lt; 15</t>
  </si>
  <si>
    <t>&gt;= 5 and &lt; 10</t>
  </si>
  <si>
    <t>&gt;=0 and &lt; 5</t>
  </si>
  <si>
    <t>&lt; 0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</si>
  <si>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</si>
  <si>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</si>
  <si>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</si>
  <si>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</si>
  <si>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</si>
  <si>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</si>
  <si>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</si>
  <si>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</si>
  <si>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</si>
  <si>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</si>
  <si>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</si>
  <si>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</si>
  <si>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</si>
  <si>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</si>
  <si>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</si>
  <si>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</si>
  <si>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</si>
  <si>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</si>
  <si>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</si>
  <si>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</si>
  <si>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</si>
  <si>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</si>
  <si>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</si>
  <si>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</si>
  <si>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</si>
  <si>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</si>
  <si>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</si>
  <si>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</si>
  <si>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</si>
  <si>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</si>
  <si>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</si>
  <si>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</si>
  <si>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</si>
  <si>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</si>
  <si>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</si>
  <si>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</si>
  <si>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</si>
  <si>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</si>
  <si>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</si>
  <si>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</si>
  <si>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</si>
  <si>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</si>
  <si>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</si>
  <si>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</si>
  <si>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</si>
  <si>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</si>
  <si>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</si>
  <si>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</si>
  <si>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</si>
  <si>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</si>
  <si>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</si>
  <si>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</si>
  <si>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</si>
  <si>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</si>
  <si>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</si>
  <si>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</si>
  <si>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</si>
  <si>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</si>
  <si>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</si>
  <si>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</si>
  <si>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</si>
  <si>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</si>
  <si>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</si>
  <si>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</si>
  <si>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</si>
  <si>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</si>
  <si>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</si>
  <si>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</si>
  <si>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</si>
  <si>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</si>
  <si>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Quasi-stationnaire</t>
  </si>
  <si>
    <t>Téléchargement/ Envoi d'un fichier</t>
  </si>
  <si>
    <t>Rx Level distribution (%) SEUIL -75</t>
  </si>
  <si>
    <t xml:space="preserve">Les performances en terme de modulation, CA, MIMO … sont présentées ci-dessous : </t>
  </si>
  <si>
    <t>Ooredoo Telecom</t>
  </si>
  <si>
    <t>CQI ( primary and secondary )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</si>
  <si>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</si>
  <si>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</si>
  <si>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</si>
  <si>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</si>
  <si>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</si>
  <si>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</si>
  <si>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</si>
  <si>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1/4</t>
  </si>
  <si>
    <t>Rank OO</t>
  </si>
  <si>
    <t>Rank OR</t>
  </si>
  <si>
    <t>0/3</t>
  </si>
  <si>
    <t>Column1</t>
  </si>
  <si>
    <t>Column2</t>
  </si>
  <si>
    <t>Column3</t>
  </si>
  <si>
    <t>LTE 2100 CH 251</t>
  </si>
  <si>
    <t>&lt;-95</t>
  </si>
  <si>
    <t>&lt; -80 and &gt;= -90</t>
  </si>
  <si>
    <t>&lt; -90 and &gt;= -98</t>
  </si>
  <si>
    <t>&gt;= -80</t>
  </si>
  <si>
    <t>&lt; -90 and &gt;= -100</t>
  </si>
  <si>
    <t>&lt; -100 and &gt;= -110</t>
  </si>
  <si>
    <t>&lt; -110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</si>
  <si>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</si>
  <si>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</si>
  <si>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</si>
  <si>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</si>
  <si>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</si>
  <si>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</si>
  <si>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</si>
  <si>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</si>
  <si>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</si>
  <si>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</si>
  <si>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</si>
  <si>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</si>
  <si>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</si>
  <si>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</si>
  <si>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</si>
  <si>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</si>
  <si>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</si>
  <si>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</si>
  <si>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</si>
  <si>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</si>
  <si>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</si>
  <si>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</si>
  <si>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</si>
  <si>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</si>
  <si>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</si>
  <si>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</si>
  <si>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</si>
  <si>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</si>
  <si>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</si>
  <si>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</si>
  <si>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</si>
  <si>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</si>
  <si>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</si>
  <si>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</si>
  <si>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&gt;15 AND &lt;= 20</t>
  </si>
  <si>
    <t>GSM 1800 51958</t>
  </si>
  <si>
    <t>GSM 900 61175</t>
  </si>
  <si>
    <t>GSM 1800 313</t>
  </si>
  <si>
    <t>GSM 900 112817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</si>
  <si>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</si>
  <si>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</si>
  <si>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</si>
  <si>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</si>
  <si>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</si>
  <si>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</si>
  <si>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</si>
  <si>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</si>
  <si>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</si>
  <si>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</si>
  <si>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</si>
  <si>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</si>
  <si>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</si>
  <si>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</si>
  <si>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</si>
  <si>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</si>
  <si>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</si>
  <si>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</si>
  <si>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Une campagne de mesure a été lancée sur l'autoroute Tunis-Benguerdene pendant de 23/03/2025 à 24/03/2025</t>
  </si>
  <si>
    <t>Ce rapport représente les résultats des mesures faite sur l'autoroute Tunis-Benguerdene</t>
  </si>
  <si>
    <t>Serving System 2G/3G/4G (MOC)</t>
  </si>
  <si>
    <t>Serving System 2G/3G/4G (MTC)</t>
  </si>
  <si>
    <t>Audio quality MOS (MOC)</t>
  </si>
  <si>
    <t>Audio quality MOS (MTC)</t>
  </si>
  <si>
    <t>EC/N0 (MOC)</t>
  </si>
  <si>
    <t xml:space="preserve">Troubleshooting 3G </t>
  </si>
  <si>
    <t>2/3</t>
  </si>
  <si>
    <t>1/3</t>
  </si>
  <si>
    <t>Qualité de la communication du réseau MOC</t>
  </si>
  <si>
    <t>0/2</t>
  </si>
  <si>
    <t>Qualité de la communication du réseau MTC</t>
  </si>
  <si>
    <t>Colonne4</t>
  </si>
  <si>
    <t>Colonne5</t>
  </si>
  <si>
    <t>Colonne6</t>
  </si>
  <si>
    <t>Rapport Benchmaking pour Sousse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</si>
  <si>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</si>
  <si>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</si>
  <si>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</si>
  <si>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</si>
  <si>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</si>
  <si>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</si>
  <si>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</si>
  <si>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Ooredo présente le meilleur rapport signal/ bruit (seuil &gt;=20 )</t>
  </si>
  <si>
    <t>WB 12.65</t>
  </si>
  <si>
    <t>WB 6.6</t>
  </si>
  <si>
    <t>WB 8.85</t>
  </si>
  <si>
    <t>Hypertext Transfer Protocol  - 4G</t>
  </si>
  <si>
    <t>HTTP Success DL</t>
  </si>
  <si>
    <t>HTTP Fail DL</t>
  </si>
  <si>
    <t>HTTP Success UL</t>
  </si>
  <si>
    <t>HTTP Fail UL</t>
  </si>
  <si>
    <t xml:space="preserve">Statique sans plage : Tunise Telecom présente le meilleur débit moyen en DL </t>
  </si>
  <si>
    <t>DATA transfer 3G</t>
  </si>
  <si>
    <t>DATA transfer 4G/5G</t>
  </si>
  <si>
    <t xml:space="preserve">Tunisie telecom présente le taux de HO failure le plus elevé (3,26%) </t>
  </si>
  <si>
    <t>Aussi En 3G, Tunisie telecom présente le plus élevé rapport de données reçues avec des erreurs / le total des données reçues</t>
  </si>
  <si>
    <t xml:space="preserve">Durant les mesures HTTP, Tunise telecom présente 10,7%  de l'utilisation de la modulation 256 QAM </t>
  </si>
  <si>
    <t>2/4</t>
  </si>
  <si>
    <t xml:space="preserve"> File Transfer Protocol - 3G</t>
  </si>
  <si>
    <t xml:space="preserve"> &lt; 10</t>
  </si>
  <si>
    <t>HTTPTP Fail UL</t>
  </si>
  <si>
    <t xml:space="preserve">Statique sans plage : Ooredoo présente le meilleur débit moyen en DL </t>
  </si>
  <si>
    <t>Qualité du service HTTP 4G</t>
  </si>
  <si>
    <t>Qualité du service HTTP 3G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</si>
  <si>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</si>
  <si>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</si>
  <si>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</si>
  <si>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</si>
  <si>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</si>
  <si>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</si>
  <si>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</si>
  <si>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</si>
  <si>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</si>
  <si>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</si>
  <si>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</si>
  <si>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</si>
  <si>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Average</t>
  </si>
  <si>
    <t>Maximum</t>
  </si>
  <si>
    <t>Plage</t>
  </si>
  <si>
    <t>point</t>
  </si>
  <si>
    <t>p1.1</t>
  </si>
  <si>
    <t>p2.1</t>
  </si>
  <si>
    <t>p3.1</t>
  </si>
  <si>
    <t>p4.1</t>
  </si>
  <si>
    <t>p5.1</t>
  </si>
  <si>
    <t>Qualité du service 
(HTTP 4G)</t>
  </si>
  <si>
    <t>Débit moyenHTTP DL (Mbps)</t>
  </si>
  <si>
    <t>Qualité du service 
(HTTP 3G)</t>
  </si>
  <si>
    <t>HTTP 3G 4G</t>
  </si>
  <si>
    <t xml:space="preserve">HTTP 3G </t>
  </si>
  <si>
    <t>HTTP 4G</t>
  </si>
  <si>
    <t>Event</t>
  </si>
  <si>
    <t>Disconnect status</t>
  </si>
  <si>
    <t>Network cause</t>
  </si>
  <si>
    <t>Measurement</t>
  </si>
  <si>
    <t>Time</t>
  </si>
  <si>
    <t>System</t>
  </si>
  <si>
    <t>Serving band</t>
  </si>
  <si>
    <t>Call type</t>
  </si>
  <si>
    <t>Call direction</t>
  </si>
  <si>
    <t>CS call dur.</t>
  </si>
  <si>
    <t>Call duration (s)</t>
  </si>
  <si>
    <t>Lat.</t>
  </si>
  <si>
    <t>UMTS FDD</t>
  </si>
  <si>
    <t>Voice call</t>
  </si>
  <si>
    <t>Dropped call</t>
  </si>
  <si>
    <t>Originated call</t>
  </si>
  <si>
    <t xml:space="preserve">Data Latency &amp; Interactivity
</t>
  </si>
  <si>
    <t>1/5</t>
  </si>
  <si>
    <t>Ooredoo véhicule le traffic 3G essentiellement sur la bande U900</t>
  </si>
  <si>
    <t>MOS Average &lt; 1,6</t>
  </si>
  <si>
    <t>Call Setup Time &gt; 15 s</t>
  </si>
  <si>
    <t>1/6</t>
  </si>
  <si>
    <t>3/6</t>
  </si>
  <si>
    <t>2/6</t>
  </si>
  <si>
    <t>Packet Technologie</t>
  </si>
  <si>
    <t>Serving Cell NR ARFCN DL</t>
  </si>
  <si>
    <t>²²</t>
  </si>
  <si>
    <t>NR DL Throughput</t>
  </si>
  <si>
    <t>RSRQ</t>
  </si>
  <si>
    <t>RSRP</t>
  </si>
  <si>
    <t>Static test Throughput</t>
  </si>
  <si>
    <t xml:space="preserve">av DL User Throughput (SCG) </t>
  </si>
  <si>
    <t>Peak DL User Throughput (SCG)</t>
  </si>
  <si>
    <t>Ooredoo présente le meilleur debit  moyen 5G</t>
  </si>
  <si>
    <t>TT présente le meilleur peak de debit 5G</t>
  </si>
  <si>
    <t>%Call Setup Time &gt; 15 s</t>
  </si>
  <si>
    <t>% MOS Average &lt; 1,6</t>
  </si>
  <si>
    <t>% Call Setup Time &gt; 15 s</t>
  </si>
  <si>
    <t xml:space="preserve"> &lt; 1,6</t>
  </si>
  <si>
    <t>&gt;=1,6 and &lt; 3</t>
  </si>
  <si>
    <t>11.83%</t>
  </si>
  <si>
    <t>EN-DC</t>
  </si>
  <si>
    <t>&gt;= 18</t>
  </si>
  <si>
    <t>&gt;= 10 and &lt; 18</t>
  </si>
  <si>
    <t>beklta</t>
  </si>
  <si>
    <t>ksibet el mediouni</t>
  </si>
  <si>
    <t>lamta_plage</t>
  </si>
  <si>
    <t>monastir_plage</t>
  </si>
  <si>
    <t>teboulba_plage</t>
  </si>
  <si>
    <t>2/2</t>
  </si>
  <si>
    <t>9/30</t>
  </si>
  <si>
    <t>Tunisie telecom véhicule 73% du trafic 3G  sur la bande 2100</t>
  </si>
  <si>
    <t xml:space="preserve">tunisie telecom  présente le meilleur  débit de téléchargement moyen et peak  </t>
  </si>
  <si>
    <t xml:space="preserve">Tunisie telecom présente le meilleur  taux de disponibilité du service internet </t>
  </si>
  <si>
    <t>Pour Tunisie Telecom, 29% du traffic Data est véhéculé sur le reseau 5G</t>
  </si>
  <si>
    <t xml:space="preserve">Plage : Tunise Telecom présente le meilleur débit peak en DL </t>
  </si>
  <si>
    <t>Tunisie Telecom présente le meilleur taux de pénétration 5G au niveau du gouvernorat de Monastir en termes de nombre d'échantillons 5G et pourcentage 29%</t>
  </si>
  <si>
    <t>Ooredoo et Orange utilise 100% la tech 5G TDD</t>
  </si>
  <si>
    <t xml:space="preserve">Plage : </t>
  </si>
  <si>
    <t>11/30</t>
  </si>
  <si>
    <t>Rank average</t>
  </si>
  <si>
    <t>3G  DL  Throughput</t>
  </si>
  <si>
    <t>3G  UL  Throughput</t>
  </si>
  <si>
    <t>12/25</t>
  </si>
  <si>
    <t>9/25</t>
  </si>
  <si>
    <t>4/25</t>
  </si>
  <si>
    <t>13/25</t>
  </si>
  <si>
    <t>11/25</t>
  </si>
  <si>
    <t>1/25</t>
  </si>
  <si>
    <t>11/24</t>
  </si>
  <si>
    <t>3/24</t>
  </si>
  <si>
    <t>10/24</t>
  </si>
  <si>
    <t xml:space="preserve">Couverture UMTS </t>
  </si>
  <si>
    <t>Couverture LTE</t>
  </si>
  <si>
    <t>3/5</t>
  </si>
  <si>
    <t>2/5</t>
  </si>
  <si>
    <t>14/30</t>
  </si>
  <si>
    <t>Event#</t>
  </si>
  <si>
    <t>Long.</t>
  </si>
  <si>
    <t>Call dropped 1</t>
  </si>
  <si>
    <t>Normal, unspecified</t>
  </si>
  <si>
    <t>MONASTIR_ouardanin_mos_p2.1</t>
  </si>
  <si>
    <t>Call dropped 2</t>
  </si>
  <si>
    <t>MONASTIR_ksibet_midouni_mos_p3.1</t>
  </si>
  <si>
    <t>10.848997</t>
  </si>
  <si>
    <t>35.680809</t>
  </si>
  <si>
    <t>•	Pilot pollution, non dominance
•	During CSFB, MTC camp on 3G overshooting cell (PSC 320, ZI_Sidi_abdelhamid_Coh_S2). En se basant sur le rapport SSV, l’Azimuth du S2 est 150 au lieu de 120.
Merci de vérifier le propagation delay du ZI_Sidi_abdelhamid_Coh_S2 et appliquer un down Tilt 
•	Vérifier le miss-alignement du CPICH power setting entre U2100 &amp; U900 pour les sites Ouardanine, OUardanine_II &amp; CTT_Ouardanine. (essentiellement cell UMO311U, augmenter le CPICH power de 339 à 358 )</t>
  </si>
  <si>
    <t>RNC_Name</t>
  </si>
  <si>
    <t>3GSiteName</t>
  </si>
  <si>
    <t>userLabel</t>
  </si>
  <si>
    <t>UtranCellId</t>
  </si>
  <si>
    <t>Sector</t>
  </si>
  <si>
    <t>primaryCpichPower</t>
  </si>
  <si>
    <t>primaryScramblingCode</t>
  </si>
  <si>
    <t>uarfcnDl</t>
  </si>
  <si>
    <t>MOKEVO1</t>
  </si>
  <si>
    <t>3G_Ouardanine</t>
  </si>
  <si>
    <t>3G_Ouardanine_U900_1</t>
  </si>
  <si>
    <t>UMO311O</t>
  </si>
  <si>
    <t>S1</t>
  </si>
  <si>
    <t>3G_Ouardanine4</t>
  </si>
  <si>
    <t>UMO311U</t>
  </si>
  <si>
    <t>3G_Ouardanine_U900_2</t>
  </si>
  <si>
    <t>UMO311P</t>
  </si>
  <si>
    <t>S2</t>
  </si>
  <si>
    <t>3G_Ouardanine5</t>
  </si>
  <si>
    <t>UMO311V</t>
  </si>
  <si>
    <t>B4G3G_CTT_OUARDANINE_3</t>
  </si>
  <si>
    <t>3G_CTT_OUARDANINE_3_U900_2</t>
  </si>
  <si>
    <t>UMO287P</t>
  </si>
  <si>
    <t>3G_CTT_OUARDANINE_3_U2100_F2_2</t>
  </si>
  <si>
    <t>UMO287V</t>
  </si>
  <si>
    <t>3G_CTT_OUARDANINE_3_U900_3</t>
  </si>
  <si>
    <t>UMO287Q</t>
  </si>
  <si>
    <t>S3</t>
  </si>
  <si>
    <t>3G_CTT_OUARDANINE_3_U2100_F2_3</t>
  </si>
  <si>
    <t>UMO287W</t>
  </si>
  <si>
    <t>B4G3G_Ouardanine_II</t>
  </si>
  <si>
    <t>3G_Ouardanine_II_U900_3</t>
  </si>
  <si>
    <t>UMO371Q</t>
  </si>
  <si>
    <t>3G_Ouardanine_II6</t>
  </si>
  <si>
    <t>UMO371W</t>
  </si>
  <si>
    <t>•	Ce point est couver par la cellule Bennane_S1 (PSC 25) aves des mauvais condition radio. Ce point doit être servi par le secteur 2 du site Stade_ksibet_Mediouni.
•	Pilot pollution .
•	Vérifier l’état du secteur Stade_ksibet_Mediouni_S2 : performances, UL RSSI, HW issue, VSWR
•	Vérifier la raison derrière la valeur du CPICH power 349 pour le site  Stade_ksibet_Mediouni en comparaison avec  les cellules voisine
 •	Vérifier les actions ci-dessous :</t>
  </si>
  <si>
    <t>Action</t>
  </si>
  <si>
    <t>3G_Lamta</t>
  </si>
  <si>
    <t>3G_Lamta_U900_3</t>
  </si>
  <si>
    <t>Check propagation delay and reduce the coverage in this point</t>
  </si>
  <si>
    <t>B4G3G_Stade_K_Helal</t>
  </si>
  <si>
    <t>3G_Stade_K_Helal_U900_3</t>
  </si>
  <si>
    <t>B4G3G_Bouhjar_II</t>
  </si>
  <si>
    <t>3G_Bouhjar_II_U900_3</t>
  </si>
  <si>
    <t>3G_Harkoussia</t>
  </si>
  <si>
    <t>3G_Harkoussia_U900_1</t>
  </si>
  <si>
    <t>3G_Harkoussia_U900_2</t>
  </si>
  <si>
    <t>TT présente le meilleur  taux du succés d'étatblissement d'appel</t>
  </si>
  <si>
    <t>TT presente le meilleur taux de coupure d'appel.</t>
  </si>
  <si>
    <t>Tunisie telecom présente principalement une utilisation de AMR codec full rate NB 12,2  de 99,87%</t>
  </si>
  <si>
    <t>6/24</t>
  </si>
  <si>
    <t>15/24</t>
  </si>
  <si>
    <t>DL  Throughput</t>
  </si>
  <si>
    <t xml:space="preserve"> UL Throughput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</si>
</sst>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€&quot;_-;\-* #,##0.00\ &quot;€&quot;_-;_-* &quot;-&quot;??\ &quot;€&quot;_-;_-@_-"/>
    <numFmt numFmtId="164" formatCode="0.0%"/>
    <numFmt numFmtId="165" formatCode="#"/>
    <numFmt numFmtId="166" formatCode="[$-F400]h:mm:ss\ AM/PM"/>
    <numFmt numFmtId="167" formatCode="0.0#"/>
  </numFmts>
  <fonts count="130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000000"/>
      <name val="Century Gothic"/>
      <family val="2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b/>
      <sz val="15"/>
      <name val="Calibri"/>
      <family val="2"/>
      <scheme val="minor"/>
    </font>
    <font>
      <sz val="12"/>
      <color rgb="FFFF0000"/>
      <name val="Verdana"/>
      <family val="2"/>
    </font>
    <font>
      <b/>
      <sz val="11"/>
      <color rgb="FFFF0000"/>
      <name val="Calibri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theme="0"/>
      <name val="Verdana"/>
      <family val="2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1"/>
      <color theme="1"/>
      <name val="Calibri"/>
      <family val="2"/>
    </font>
    <font>
      <b/>
      <sz val="12"/>
      <color rgb="FF000000"/>
      <name val="Calibri"/>
      <family val="2"/>
    </font>
    <font>
      <b/>
      <sz val="15"/>
      <color theme="6" tint="-0.249977111117893"/>
      <name val="Calibri"/>
      <family val="2"/>
    </font>
    <font>
      <b/>
      <sz val="9"/>
      <color theme="0"/>
      <name val="Ericsson Hilda"/>
    </font>
    <font>
      <b/>
      <sz val="8"/>
      <name val="Ericsson Hilda"/>
    </font>
    <font>
      <b/>
      <sz val="8"/>
      <name val="Calibri Light"/>
      <family val="1"/>
      <scheme val="major"/>
    </font>
    <font>
      <b/>
      <sz val="12"/>
      <name val="Calibri"/>
      <family val="2"/>
    </font>
    <font>
      <b/>
      <sz val="11"/>
      <color theme="1"/>
      <name val="Calibri"/>
      <scheme val="minor"/>
    </font>
    <font>
      <b/>
      <sz val="16"/>
      <color rgb="FF000000"/>
      <name val="Calibri"/>
      <family val="2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8"/>
      <color rgb="FF000000"/>
      <name val="Tahoma"/>
      <family val="2"/>
    </font>
    <font>
      <b/>
      <sz val="11"/>
      <color rgb="FFFFFFFF"/>
      <name val="Calibri"/>
      <family val="2"/>
    </font>
  </fonts>
  <fills count="26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/>
        <bgColor indexed="64"/>
      </patternFill>
    </fill>
  </fills>
  <borders count="83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999999"/>
      </left>
      <right/>
      <top style="thin">
        <color rgb="FF999999"/>
      </top>
      <bottom style="thin">
        <color rgb="FF999999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 style="thin">
        <color rgb="FF999999"/>
      </left>
      <right/>
      <top style="thin">
        <color rgb="FF999999"/>
      </top>
      <bottom style="thin">
        <color theme="4" tint="0.39997558519241921"/>
      </bottom>
      <diagonal/>
    </border>
    <border>
      <left/>
      <right/>
      <top style="thin">
        <color rgb="FF999999"/>
      </top>
      <bottom style="thin">
        <color theme="4" tint="0.39997558519241921"/>
      </bottom>
      <diagonal/>
    </border>
    <border>
      <left style="thin">
        <color rgb="FF999999"/>
      </left>
      <right/>
      <top style="thin">
        <color indexed="65"/>
      </top>
      <bottom style="thin">
        <color theme="4" tint="0.3999755851924192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 style="thin">
        <color rgb="FF999999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rgb="FF999999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rgb="FF999999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rgb="FF999999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rgb="FFFFFFFF"/>
      </bottom>
      <diagonal/>
    </border>
    <border>
      <left/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theme="0"/>
      </left>
      <right/>
      <top style="thin">
        <color indexed="65"/>
      </top>
      <bottom style="thin">
        <color theme="0"/>
      </bottom>
      <diagonal/>
    </border>
    <border>
      <left/>
      <right style="thin">
        <color theme="0"/>
      </right>
      <top style="thin">
        <color rgb="FF999999"/>
      </top>
      <bottom style="thin">
        <color rgb="FF999999"/>
      </bottom>
      <diagonal/>
    </border>
    <border>
      <left style="thin">
        <color theme="0"/>
      </left>
      <right/>
      <top style="thin">
        <color rgb="FF999999"/>
      </top>
      <bottom style="thin">
        <color rgb="FF999999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ck">
        <color rgb="FF0070C0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ck">
        <color theme="4"/>
      </bottom>
      <diagonal/>
    </border>
    <border>
      <left style="medium">
        <color indexed="64"/>
      </left>
      <right/>
      <top style="thin">
        <color theme="6"/>
      </top>
      <bottom style="thin">
        <color theme="6"/>
      </bottom>
      <diagonal/>
    </border>
    <border>
      <left style="medium">
        <color indexed="64"/>
      </left>
      <right/>
      <top/>
      <bottom style="thin">
        <color theme="6"/>
      </bottom>
      <diagonal/>
    </border>
    <border>
      <left style="medium">
        <color indexed="64"/>
      </left>
      <right/>
      <top style="medium">
        <color indexed="64"/>
      </top>
      <bottom style="thick">
        <color theme="4"/>
      </bottom>
      <diagonal/>
    </border>
    <border>
      <left/>
      <right/>
      <top style="medium">
        <color indexed="64"/>
      </top>
      <bottom style="thick">
        <color theme="4"/>
      </bottom>
      <diagonal/>
    </border>
    <border>
      <left/>
      <right style="thin">
        <color indexed="64"/>
      </right>
      <top style="medium">
        <color indexed="64"/>
      </top>
      <bottom style="thick">
        <color theme="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591">
    <xf numFmtId="0" fontId="0" fillId="0" borderId="0"/>
    <xf numFmtId="0" fontId="54" fillId="2" borderId="0" applyNumberFormat="0" applyBorder="0" applyAlignment="0" applyProtection="0"/>
    <xf numFmtId="0" fontId="55" fillId="3" borderId="0" applyNumberFormat="0" applyBorder="0" applyAlignment="0" applyProtection="0"/>
    <xf numFmtId="9" fontId="56" fillId="0" borderId="0" applyFont="0" applyFill="0" applyBorder="0" applyAlignment="0" applyProtection="0"/>
    <xf numFmtId="0" fontId="57" fillId="0" borderId="1" applyNumberFormat="0" applyFill="0" applyAlignment="0" applyProtection="0"/>
    <xf numFmtId="0" fontId="59" fillId="5" borderId="0" applyNumberFormat="0" applyBorder="0" applyAlignment="0" applyProtection="0"/>
    <xf numFmtId="0" fontId="53" fillId="0" borderId="0"/>
    <xf numFmtId="0" fontId="52" fillId="0" borderId="0"/>
    <xf numFmtId="0" fontId="56" fillId="8" borderId="11" applyNumberFormat="0" applyFont="0" applyAlignment="0" applyProtection="0"/>
    <xf numFmtId="0" fontId="51" fillId="0" borderId="0"/>
    <xf numFmtId="9" fontId="51" fillId="0" borderId="0" applyFont="0" applyFill="0" applyBorder="0" applyAlignment="0" applyProtection="0"/>
    <xf numFmtId="0" fontId="50" fillId="0" borderId="0"/>
    <xf numFmtId="0" fontId="49" fillId="0" borderId="0"/>
    <xf numFmtId="9" fontId="49" fillId="0" borderId="0" applyFont="0" applyFill="0" applyBorder="0" applyAlignment="0" applyProtection="0"/>
    <xf numFmtId="0" fontId="48" fillId="0" borderId="0"/>
    <xf numFmtId="0" fontId="47" fillId="0" borderId="0"/>
    <xf numFmtId="9" fontId="47" fillId="0" borderId="0" applyFont="0" applyFill="0" applyBorder="0" applyAlignment="0" applyProtection="0"/>
    <xf numFmtId="0" fontId="46" fillId="0" borderId="0"/>
    <xf numFmtId="9" fontId="46" fillId="0" borderId="0" applyFont="0" applyFill="0" applyBorder="0" applyAlignment="0" applyProtection="0"/>
    <xf numFmtId="0" fontId="56" fillId="0" borderId="0"/>
    <xf numFmtId="9" fontId="56" fillId="0" borderId="0" applyFont="0" applyFill="0" applyBorder="0" applyAlignment="0" applyProtection="0"/>
    <xf numFmtId="0" fontId="46" fillId="0" borderId="0"/>
    <xf numFmtId="0" fontId="56" fillId="8" borderId="11" applyNumberFormat="0" applyFont="0" applyAlignment="0" applyProtection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0" fontId="45" fillId="0" borderId="0"/>
    <xf numFmtId="0" fontId="44" fillId="0" borderId="0"/>
    <xf numFmtId="9" fontId="44" fillId="0" borderId="0" applyFont="0" applyFill="0" applyBorder="0" applyAlignment="0" applyProtection="0"/>
    <xf numFmtId="0" fontId="43" fillId="0" borderId="0"/>
    <xf numFmtId="0" fontId="42" fillId="0" borderId="0"/>
    <xf numFmtId="0" fontId="42" fillId="9" borderId="0" applyNumberFormat="0" applyBorder="0" applyAlignment="0" applyProtection="0"/>
    <xf numFmtId="0" fontId="42" fillId="0" borderId="0"/>
    <xf numFmtId="0" fontId="42" fillId="0" borderId="0"/>
    <xf numFmtId="9" fontId="42" fillId="0" borderId="0" applyFont="0" applyFill="0" applyBorder="0" applyAlignment="0" applyProtection="0"/>
    <xf numFmtId="0" fontId="42" fillId="0" borderId="0"/>
    <xf numFmtId="9" fontId="42" fillId="0" borderId="0" applyFont="0" applyFill="0" applyBorder="0" applyAlignment="0" applyProtection="0"/>
    <xf numFmtId="0" fontId="42" fillId="0" borderId="0"/>
    <xf numFmtId="0" fontId="42" fillId="0" borderId="0"/>
    <xf numFmtId="0" fontId="42" fillId="0" borderId="0"/>
    <xf numFmtId="9" fontId="42" fillId="0" borderId="0" applyFont="0" applyFill="0" applyBorder="0" applyAlignment="0" applyProtection="0"/>
    <xf numFmtId="9" fontId="42" fillId="0" borderId="0" applyFont="0" applyFill="0" applyBorder="0" applyAlignment="0" applyProtection="0"/>
    <xf numFmtId="0" fontId="42" fillId="0" borderId="0"/>
    <xf numFmtId="0" fontId="42" fillId="4" borderId="0" applyNumberFormat="0" applyBorder="0" applyAlignment="0" applyProtection="0"/>
    <xf numFmtId="0" fontId="42" fillId="0" borderId="0"/>
    <xf numFmtId="0" fontId="41" fillId="0" borderId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28" fillId="0" borderId="0"/>
    <xf numFmtId="0" fontId="27" fillId="0" borderId="0"/>
    <xf numFmtId="0" fontId="26" fillId="0" borderId="0"/>
    <xf numFmtId="0" fontId="25" fillId="0" borderId="0"/>
    <xf numFmtId="0" fontId="24" fillId="0" borderId="0"/>
    <xf numFmtId="0" fontId="111" fillId="13" borderId="0" applyNumberFormat="0" applyBorder="0" applyAlignment="0" applyProtection="0"/>
    <xf numFmtId="0" fontId="23" fillId="0" borderId="0"/>
    <xf numFmtId="0" fontId="56" fillId="0" borderId="0"/>
    <xf numFmtId="9" fontId="56" fillId="0" borderId="0" applyFont="0" applyFill="0" applyBorder="0" applyAlignment="0" applyProtection="0"/>
    <xf numFmtId="0" fontId="23" fillId="0" borderId="0"/>
    <xf numFmtId="0" fontId="23" fillId="0" borderId="0"/>
    <xf numFmtId="0" fontId="56" fillId="8" borderId="11" applyNumberFormat="0" applyFont="0" applyAlignment="0" applyProtection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0" fontId="23" fillId="9" borderId="0" applyNumberFormat="0" applyBorder="0" applyAlignment="0" applyProtection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9" fontId="23" fillId="0" borderId="0" applyFont="0" applyFill="0" applyBorder="0" applyAlignment="0" applyProtection="0"/>
    <xf numFmtId="0" fontId="23" fillId="0" borderId="0"/>
    <xf numFmtId="0" fontId="23" fillId="0" borderId="0"/>
    <xf numFmtId="0" fontId="23" fillId="0" borderId="0"/>
    <xf numFmtId="9" fontId="23" fillId="0" borderId="0" applyFont="0" applyFill="0" applyBorder="0" applyAlignment="0" applyProtection="0"/>
    <xf numFmtId="9" fontId="23" fillId="0" borderId="0" applyFont="0" applyFill="0" applyBorder="0" applyAlignment="0" applyProtection="0"/>
    <xf numFmtId="0" fontId="23" fillId="0" borderId="0"/>
    <xf numFmtId="0" fontId="23" fillId="4" borderId="0" applyNumberFormat="0" applyBorder="0" applyAlignment="0" applyProtection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2" fillId="0" borderId="0"/>
    <xf numFmtId="9" fontId="22" fillId="0" borderId="0" applyFont="0" applyFill="0" applyBorder="0" applyAlignment="0" applyProtection="0"/>
    <xf numFmtId="9" fontId="2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22" fillId="0" borderId="0"/>
    <xf numFmtId="0" fontId="20" fillId="0" borderId="0"/>
    <xf numFmtId="0" fontId="19" fillId="0" borderId="0"/>
    <xf numFmtId="0" fontId="18" fillId="0" borderId="0"/>
    <xf numFmtId="0" fontId="1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4" fillId="0" borderId="0"/>
    <xf numFmtId="0" fontId="14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10" fillId="0" borderId="0"/>
    <xf numFmtId="0" fontId="56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6" fillId="0" borderId="0"/>
    <xf numFmtId="9" fontId="56" fillId="0" borderId="0" applyFont="0" applyFill="0" applyBorder="0" applyAlignment="0" applyProtection="0"/>
    <xf numFmtId="0" fontId="10" fillId="0" borderId="0"/>
    <xf numFmtId="0" fontId="10" fillId="0" borderId="0"/>
    <xf numFmtId="0" fontId="56" fillId="8" borderId="11" applyNumberFormat="0" applyFont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11" fillId="13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9" borderId="0" applyNumberFormat="0" applyBorder="0" applyAlignment="0" applyProtection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4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9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8" fillId="0" borderId="0"/>
    <xf numFmtId="0" fontId="7" fillId="0" borderId="0"/>
    <xf numFmtId="0" fontId="6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9" borderId="0" applyNumberFormat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4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9" borderId="0" applyNumberFormat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4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9" borderId="0" applyNumberFormat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4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9" borderId="0" applyNumberFormat="0" applyBorder="0" applyAlignment="0" applyProtection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4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" fillId="9" borderId="0" applyNumberFormat="0" applyBorder="0" applyAlignment="0" applyProtection="0"/>
    <xf numFmtId="0" fontId="4" fillId="0" borderId="0"/>
    <xf numFmtId="0" fontId="4" fillId="0" borderId="0"/>
    <xf numFmtId="0" fontId="4" fillId="0" borderId="0"/>
    <xf numFmtId="9" fontId="4" fillId="0" borderId="0" applyFont="0" applyFill="0" applyBorder="0" applyAlignment="0" applyProtection="0"/>
    <xf numFmtId="0" fontId="3" fillId="0" borderId="0"/>
    <xf numFmtId="0" fontId="3" fillId="0" borderId="0"/>
    <xf numFmtId="0" fontId="2" fillId="0" borderId="0"/>
    <xf numFmtId="44" fontId="2" fillId="0" borderId="0" applyFont="0" applyFill="0" applyBorder="0" applyAlignment="0" applyProtection="0"/>
    <xf numFmtId="0" fontId="1" fillId="0" borderId="0"/>
  </cellStyleXfs>
  <cellXfs count="480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60" fillId="7" borderId="7" xfId="0" applyFont="1" applyFill="1" applyBorder="1"/>
    <xf numFmtId="15" fontId="60" fillId="7" borderId="7" xfId="0" applyNumberFormat="1" applyFont="1" applyFill="1" applyBorder="1"/>
    <xf numFmtId="15" fontId="60" fillId="7" borderId="0" xfId="0" applyNumberFormat="1" applyFont="1" applyFill="1"/>
    <xf numFmtId="0" fontId="60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2" fillId="7" borderId="0" xfId="0" applyFont="1" applyFill="1" applyAlignment="1">
      <alignment horizontal="left"/>
    </xf>
    <xf numFmtId="0" fontId="62" fillId="7" borderId="0" xfId="0" applyFont="1" applyFill="1" applyAlignment="1">
      <alignment horizontal="right"/>
    </xf>
    <xf numFmtId="0" fontId="64" fillId="7" borderId="0" xfId="6" applyFont="1" applyFill="1"/>
    <xf numFmtId="10" fontId="64" fillId="7" borderId="0" xfId="6" applyNumberFormat="1" applyFont="1" applyFill="1"/>
    <xf numFmtId="0" fontId="65" fillId="7" borderId="0" xfId="0" applyFont="1" applyFill="1"/>
    <xf numFmtId="10" fontId="65" fillId="7" borderId="0" xfId="3" applyNumberFormat="1" applyFont="1" applyFill="1"/>
    <xf numFmtId="0" fontId="65" fillId="0" borderId="0" xfId="0" applyFont="1"/>
    <xf numFmtId="0" fontId="67" fillId="7" borderId="0" xfId="0" applyFont="1" applyFill="1"/>
    <xf numFmtId="9" fontId="65" fillId="7" borderId="0" xfId="0" applyNumberFormat="1" applyFont="1" applyFill="1"/>
    <xf numFmtId="0" fontId="70" fillId="7" borderId="0" xfId="0" applyFont="1" applyFill="1"/>
    <xf numFmtId="0" fontId="71" fillId="7" borderId="0" xfId="0" applyFont="1" applyFill="1" applyAlignment="1">
      <alignment vertical="top" wrapText="1"/>
    </xf>
    <xf numFmtId="164" fontId="65" fillId="7" borderId="0" xfId="3" applyNumberFormat="1" applyFont="1" applyFill="1"/>
    <xf numFmtId="0" fontId="72" fillId="7" borderId="0" xfId="0" applyFont="1" applyFill="1"/>
    <xf numFmtId="10" fontId="65" fillId="7" borderId="0" xfId="0" applyNumberFormat="1" applyFont="1" applyFill="1"/>
    <xf numFmtId="10" fontId="0" fillId="7" borderId="0" xfId="0" applyNumberFormat="1" applyFill="1"/>
    <xf numFmtId="0" fontId="78" fillId="7" borderId="0" xfId="4" applyFont="1" applyFill="1" applyBorder="1" applyAlignment="1">
      <alignment horizontal="center" vertical="center"/>
    </xf>
    <xf numFmtId="0" fontId="73" fillId="7" borderId="0" xfId="0" applyFont="1" applyFill="1"/>
    <xf numFmtId="0" fontId="69" fillId="7" borderId="0" xfId="0" applyFont="1" applyFill="1"/>
    <xf numFmtId="10" fontId="67" fillId="7" borderId="0" xfId="0" applyNumberFormat="1" applyFont="1" applyFill="1"/>
    <xf numFmtId="10" fontId="79" fillId="0" borderId="0" xfId="3" applyNumberFormat="1" applyFont="1"/>
    <xf numFmtId="10" fontId="70" fillId="7" borderId="0" xfId="0" applyNumberFormat="1" applyFont="1" applyFill="1"/>
    <xf numFmtId="0" fontId="65" fillId="7" borderId="17" xfId="0" applyFont="1" applyFill="1" applyBorder="1"/>
    <xf numFmtId="9" fontId="59" fillId="7" borderId="0" xfId="3" applyFont="1" applyFill="1"/>
    <xf numFmtId="0" fontId="82" fillId="10" borderId="15" xfId="0" applyFont="1" applyFill="1" applyBorder="1"/>
    <xf numFmtId="165" fontId="82" fillId="10" borderId="15" xfId="0" applyNumberFormat="1" applyFont="1" applyFill="1" applyBorder="1"/>
    <xf numFmtId="0" fontId="82" fillId="0" borderId="16" xfId="0" applyFont="1" applyBorder="1"/>
    <xf numFmtId="0" fontId="0" fillId="0" borderId="16" xfId="0" applyBorder="1"/>
    <xf numFmtId="0" fontId="82" fillId="0" borderId="18" xfId="0" applyFont="1" applyBorder="1"/>
    <xf numFmtId="0" fontId="0" fillId="0" borderId="18" xfId="0" applyBorder="1"/>
    <xf numFmtId="0" fontId="84" fillId="7" borderId="0" xfId="0" applyFont="1" applyFill="1" applyAlignment="1">
      <alignment vertical="center" wrapText="1" readingOrder="1"/>
    </xf>
    <xf numFmtId="0" fontId="85" fillId="7" borderId="0" xfId="0" applyFont="1" applyFill="1"/>
    <xf numFmtId="0" fontId="86" fillId="7" borderId="0" xfId="0" applyFont="1" applyFill="1" applyAlignment="1">
      <alignment vertical="center" readingOrder="1"/>
    </xf>
    <xf numFmtId="0" fontId="87" fillId="7" borderId="0" xfId="0" applyFont="1" applyFill="1"/>
    <xf numFmtId="0" fontId="88" fillId="7" borderId="0" xfId="0" applyFont="1" applyFill="1"/>
    <xf numFmtId="0" fontId="42" fillId="7" borderId="0" xfId="37" applyFill="1"/>
    <xf numFmtId="0" fontId="77" fillId="7" borderId="0" xfId="37" applyFont="1" applyFill="1"/>
    <xf numFmtId="0" fontId="59" fillId="7" borderId="0" xfId="37" applyFont="1" applyFill="1"/>
    <xf numFmtId="10" fontId="59" fillId="7" borderId="0" xfId="41" applyNumberFormat="1" applyFont="1" applyFill="1"/>
    <xf numFmtId="0" fontId="59" fillId="7" borderId="0" xfId="42" applyFont="1" applyFill="1"/>
    <xf numFmtId="0" fontId="59" fillId="7" borderId="0" xfId="43" applyFont="1" applyFill="1"/>
    <xf numFmtId="0" fontId="66" fillId="7" borderId="0" xfId="42" applyFont="1" applyFill="1"/>
    <xf numFmtId="0" fontId="42" fillId="7" borderId="0" xfId="42" applyFill="1"/>
    <xf numFmtId="0" fontId="92" fillId="7" borderId="0" xfId="0" applyFont="1" applyFill="1" applyAlignment="1">
      <alignment horizontal="center" vertical="center" wrapText="1"/>
    </xf>
    <xf numFmtId="0" fontId="93" fillId="7" borderId="0" xfId="0" applyFont="1" applyFill="1" applyAlignment="1">
      <alignment horizontal="left" vertical="center"/>
    </xf>
    <xf numFmtId="0" fontId="77" fillId="7" borderId="0" xfId="43" applyFont="1" applyFill="1"/>
    <xf numFmtId="0" fontId="65" fillId="7" borderId="12" xfId="0" applyFont="1" applyFill="1" applyBorder="1"/>
    <xf numFmtId="10" fontId="59" fillId="7" borderId="0" xfId="3" applyNumberFormat="1" applyFont="1" applyFill="1"/>
    <xf numFmtId="0" fontId="58" fillId="7" borderId="15" xfId="0" applyFont="1" applyFill="1" applyBorder="1"/>
    <xf numFmtId="165" fontId="58" fillId="7" borderId="15" xfId="0" applyNumberFormat="1" applyFont="1" applyFill="1" applyBorder="1"/>
    <xf numFmtId="0" fontId="58" fillId="7" borderId="16" xfId="0" applyFont="1" applyFill="1" applyBorder="1"/>
    <xf numFmtId="0" fontId="65" fillId="7" borderId="16" xfId="0" applyFont="1" applyFill="1" applyBorder="1"/>
    <xf numFmtId="0" fontId="76" fillId="7" borderId="0" xfId="0" applyFont="1" applyFill="1" applyAlignment="1">
      <alignment horizontal="left" vertical="center" wrapText="1" readingOrder="1"/>
    </xf>
    <xf numFmtId="0" fontId="83" fillId="7" borderId="0" xfId="42" applyFont="1" applyFill="1"/>
    <xf numFmtId="0" fontId="63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1" fillId="6" borderId="0" xfId="0" applyFont="1" applyFill="1" applyAlignment="1">
      <alignment horizontal="center" vertical="center"/>
    </xf>
    <xf numFmtId="0" fontId="98" fillId="7" borderId="0" xfId="0" applyFont="1" applyFill="1" applyAlignment="1">
      <alignment horizontal="left"/>
    </xf>
    <xf numFmtId="0" fontId="98" fillId="7" borderId="0" xfId="0" applyFont="1" applyFill="1" applyAlignment="1">
      <alignment horizontal="center" vertical="center" wrapText="1"/>
    </xf>
    <xf numFmtId="0" fontId="98" fillId="7" borderId="0" xfId="0" applyFont="1" applyFill="1" applyAlignment="1">
      <alignment horizontal="center" wrapText="1"/>
    </xf>
    <xf numFmtId="0" fontId="100" fillId="11" borderId="0" xfId="0" applyFont="1" applyFill="1"/>
    <xf numFmtId="0" fontId="100" fillId="11" borderId="0" xfId="0" applyFont="1" applyFill="1" applyAlignment="1">
      <alignment horizontal="center" vertical="center"/>
    </xf>
    <xf numFmtId="0" fontId="100" fillId="0" borderId="0" xfId="0" applyFont="1"/>
    <xf numFmtId="0" fontId="69" fillId="0" borderId="25" xfId="0" applyFont="1" applyBorder="1"/>
    <xf numFmtId="0" fontId="100" fillId="0" borderId="26" xfId="0" applyFont="1" applyBorder="1"/>
    <xf numFmtId="0" fontId="65" fillId="0" borderId="26" xfId="0" applyFont="1" applyBorder="1"/>
    <xf numFmtId="0" fontId="65" fillId="12" borderId="0" xfId="0" applyFont="1" applyFill="1" applyAlignment="1">
      <alignment horizontal="center" vertical="center"/>
    </xf>
    <xf numFmtId="0" fontId="101" fillId="0" borderId="26" xfId="0" applyFont="1" applyBorder="1" applyAlignment="1">
      <alignment horizontal="center" vertical="center"/>
    </xf>
    <xf numFmtId="0" fontId="89" fillId="7" borderId="0" xfId="0" applyFont="1" applyFill="1"/>
    <xf numFmtId="0" fontId="102" fillId="7" borderId="17" xfId="0" applyFont="1" applyFill="1" applyBorder="1"/>
    <xf numFmtId="165" fontId="102" fillId="7" borderId="17" xfId="0" applyNumberFormat="1" applyFont="1" applyFill="1" applyBorder="1"/>
    <xf numFmtId="0" fontId="59" fillId="7" borderId="0" xfId="38" applyFont="1" applyFill="1"/>
    <xf numFmtId="0" fontId="0" fillId="7" borderId="12" xfId="0" applyFill="1" applyBorder="1"/>
    <xf numFmtId="10" fontId="100" fillId="11" borderId="0" xfId="0" applyNumberFormat="1" applyFont="1" applyFill="1" applyAlignment="1">
      <alignment horizontal="center" vertical="center"/>
    </xf>
    <xf numFmtId="2" fontId="100" fillId="0" borderId="0" xfId="0" applyNumberFormat="1" applyFont="1" applyAlignment="1">
      <alignment horizontal="center" vertical="center"/>
    </xf>
    <xf numFmtId="0" fontId="58" fillId="7" borderId="0" xfId="0" applyFont="1" applyFill="1"/>
    <xf numFmtId="0" fontId="89" fillId="7" borderId="0" xfId="0" applyFont="1" applyFill="1" applyAlignment="1">
      <alignment vertical="center" wrapText="1"/>
    </xf>
    <xf numFmtId="2" fontId="101" fillId="0" borderId="26" xfId="0" applyNumberFormat="1" applyFont="1" applyBorder="1" applyAlignment="1">
      <alignment horizontal="center" vertical="center"/>
    </xf>
    <xf numFmtId="2" fontId="100" fillId="0" borderId="26" xfId="0" applyNumberFormat="1" applyFont="1" applyBorder="1" applyAlignment="1">
      <alignment horizontal="center" vertical="center"/>
    </xf>
    <xf numFmtId="2" fontId="100" fillId="11" borderId="0" xfId="0" applyNumberFormat="1" applyFont="1" applyFill="1" applyAlignment="1">
      <alignment horizontal="center" vertical="center"/>
    </xf>
    <xf numFmtId="0" fontId="31" fillId="0" borderId="0" xfId="60" applyAlignment="1">
      <alignment horizontal="left"/>
    </xf>
    <xf numFmtId="10" fontId="31" fillId="0" borderId="0" xfId="60" applyNumberFormat="1"/>
    <xf numFmtId="0" fontId="105" fillId="7" borderId="0" xfId="0" applyFont="1" applyFill="1"/>
    <xf numFmtId="0" fontId="57" fillId="7" borderId="1" xfId="4" applyFill="1" applyAlignment="1">
      <alignment horizontal="center"/>
    </xf>
    <xf numFmtId="0" fontId="57" fillId="7" borderId="30" xfId="4" applyFill="1" applyBorder="1" applyAlignment="1">
      <alignment horizontal="center"/>
    </xf>
    <xf numFmtId="2" fontId="100" fillId="0" borderId="0" xfId="0" applyNumberFormat="1" applyFont="1" applyAlignment="1">
      <alignment horizontal="left" vertical="center"/>
    </xf>
    <xf numFmtId="0" fontId="57" fillId="7" borderId="1" xfId="4" applyFill="1" applyAlignment="1">
      <alignment horizontal="left"/>
    </xf>
    <xf numFmtId="0" fontId="57" fillId="7" borderId="0" xfId="4" applyFill="1" applyBorder="1" applyAlignment="1"/>
    <xf numFmtId="0" fontId="57" fillId="7" borderId="26" xfId="4" applyFill="1" applyBorder="1" applyAlignment="1">
      <alignment horizontal="left" vertical="center" wrapText="1"/>
    </xf>
    <xf numFmtId="0" fontId="57" fillId="11" borderId="31" xfId="4" applyFill="1" applyBorder="1" applyAlignment="1">
      <alignment horizontal="center" vertical="center"/>
    </xf>
    <xf numFmtId="0" fontId="57" fillId="0" borderId="31" xfId="4" applyBorder="1" applyAlignment="1">
      <alignment horizontal="center" vertical="center"/>
    </xf>
    <xf numFmtId="49" fontId="57" fillId="0" borderId="31" xfId="4" applyNumberFormat="1" applyBorder="1" applyAlignment="1">
      <alignment horizontal="center" vertical="center"/>
    </xf>
    <xf numFmtId="49" fontId="57" fillId="7" borderId="1" xfId="4" applyNumberFormat="1" applyFill="1" applyAlignment="1">
      <alignment horizontal="center"/>
    </xf>
    <xf numFmtId="10" fontId="79" fillId="7" borderId="0" xfId="3" applyNumberFormat="1" applyFont="1" applyFill="1" applyAlignment="1">
      <alignment horizontal="center" vertical="center"/>
    </xf>
    <xf numFmtId="10" fontId="67" fillId="7" borderId="0" xfId="3" applyNumberFormat="1" applyFont="1" applyFill="1"/>
    <xf numFmtId="10" fontId="95" fillId="7" borderId="0" xfId="3" applyNumberFormat="1" applyFont="1" applyFill="1"/>
    <xf numFmtId="49" fontId="65" fillId="7" borderId="0" xfId="0" applyNumberFormat="1" applyFont="1" applyFill="1"/>
    <xf numFmtId="2" fontId="67" fillId="7" borderId="0" xfId="0" applyNumberFormat="1" applyFont="1" applyFill="1"/>
    <xf numFmtId="0" fontId="107" fillId="7" borderId="0" xfId="0" applyFont="1" applyFill="1"/>
    <xf numFmtId="9" fontId="58" fillId="7" borderId="0" xfId="3" applyFont="1" applyFill="1"/>
    <xf numFmtId="10" fontId="107" fillId="7" borderId="0" xfId="0" applyNumberFormat="1" applyFont="1" applyFill="1"/>
    <xf numFmtId="0" fontId="108" fillId="7" borderId="0" xfId="0" applyFont="1" applyFill="1" applyAlignment="1">
      <alignment vertical="center" readingOrder="1"/>
    </xf>
    <xf numFmtId="0" fontId="76" fillId="7" borderId="0" xfId="0" applyFont="1" applyFill="1" applyAlignment="1">
      <alignment vertical="center" wrapText="1" readingOrder="1"/>
    </xf>
    <xf numFmtId="9" fontId="65" fillId="7" borderId="0" xfId="3" applyFont="1" applyFill="1"/>
    <xf numFmtId="0" fontId="70" fillId="0" borderId="0" xfId="0" applyFont="1"/>
    <xf numFmtId="9" fontId="70" fillId="7" borderId="0" xfId="0" applyNumberFormat="1" applyFont="1" applyFill="1"/>
    <xf numFmtId="0" fontId="103" fillId="7" borderId="0" xfId="4" applyFont="1" applyFill="1" applyBorder="1" applyAlignment="1">
      <alignment horizontal="center"/>
    </xf>
    <xf numFmtId="0" fontId="79" fillId="0" borderId="0" xfId="38" applyFont="1"/>
    <xf numFmtId="10" fontId="79" fillId="0" borderId="0" xfId="39" applyNumberFormat="1" applyFont="1"/>
    <xf numFmtId="10" fontId="79" fillId="0" borderId="0" xfId="39" applyNumberFormat="1" applyFont="1" applyBorder="1"/>
    <xf numFmtId="10" fontId="79" fillId="0" borderId="0" xfId="3" applyNumberFormat="1" applyFont="1" applyBorder="1"/>
    <xf numFmtId="10" fontId="77" fillId="7" borderId="0" xfId="3" applyNumberFormat="1" applyFont="1" applyFill="1"/>
    <xf numFmtId="0" fontId="79" fillId="7" borderId="0" xfId="42" applyFont="1" applyFill="1"/>
    <xf numFmtId="0" fontId="110" fillId="7" borderId="0" xfId="0" applyFont="1" applyFill="1"/>
    <xf numFmtId="0" fontId="100" fillId="0" borderId="26" xfId="0" applyFont="1" applyBorder="1" applyAlignment="1">
      <alignment horizontal="center" vertical="center"/>
    </xf>
    <xf numFmtId="0" fontId="109" fillId="0" borderId="0" xfId="0" applyFont="1" applyAlignment="1">
      <alignment horizontal="left" vertical="top" readingOrder="1"/>
    </xf>
    <xf numFmtId="2" fontId="65" fillId="0" borderId="0" xfId="0" applyNumberFormat="1" applyFont="1"/>
    <xf numFmtId="10" fontId="76" fillId="7" borderId="0" xfId="0" applyNumberFormat="1" applyFont="1" applyFill="1" applyAlignment="1">
      <alignment vertical="center" wrapText="1" readingOrder="1"/>
    </xf>
    <xf numFmtId="0" fontId="76" fillId="7" borderId="0" xfId="0" applyFont="1" applyFill="1" applyAlignment="1">
      <alignment vertical="center" readingOrder="1"/>
    </xf>
    <xf numFmtId="9" fontId="65" fillId="7" borderId="0" xfId="3" applyFont="1" applyFill="1" applyBorder="1"/>
    <xf numFmtId="0" fontId="112" fillId="7" borderId="0" xfId="0" applyFont="1" applyFill="1"/>
    <xf numFmtId="0" fontId="59" fillId="7" borderId="0" xfId="131" applyFont="1" applyFill="1"/>
    <xf numFmtId="10" fontId="59" fillId="7" borderId="0" xfId="132" applyNumberFormat="1" applyFont="1" applyFill="1"/>
    <xf numFmtId="164" fontId="59" fillId="7" borderId="0" xfId="133" applyNumberFormat="1" applyFont="1" applyFill="1"/>
    <xf numFmtId="0" fontId="79" fillId="7" borderId="0" xfId="134" applyFont="1" applyFill="1"/>
    <xf numFmtId="0" fontId="59" fillId="7" borderId="0" xfId="134" applyFont="1" applyFill="1"/>
    <xf numFmtId="0" fontId="83" fillId="7" borderId="0" xfId="135" applyFont="1" applyFill="1"/>
    <xf numFmtId="0" fontId="59" fillId="7" borderId="0" xfId="135" applyFont="1" applyFill="1" applyAlignment="1">
      <alignment horizontal="center" vertical="center"/>
    </xf>
    <xf numFmtId="0" fontId="95" fillId="7" borderId="0" xfId="135" applyFont="1" applyFill="1"/>
    <xf numFmtId="0" fontId="79" fillId="7" borderId="0" xfId="135" applyFont="1" applyFill="1" applyAlignment="1">
      <alignment horizontal="center" vertical="center"/>
    </xf>
    <xf numFmtId="0" fontId="85" fillId="7" borderId="0" xfId="135" applyFont="1" applyFill="1"/>
    <xf numFmtId="0" fontId="85" fillId="7" borderId="0" xfId="135" applyFont="1" applyFill="1" applyAlignment="1">
      <alignment wrapText="1"/>
    </xf>
    <xf numFmtId="0" fontId="106" fillId="7" borderId="0" xfId="135" applyFont="1" applyFill="1" applyAlignment="1">
      <alignment wrapText="1"/>
    </xf>
    <xf numFmtId="0" fontId="85" fillId="7" borderId="0" xfId="135" applyFont="1" applyFill="1" applyAlignment="1">
      <alignment horizontal="left" wrapText="1"/>
    </xf>
    <xf numFmtId="165" fontId="113" fillId="7" borderId="0" xfId="0" applyNumberFormat="1" applyFont="1" applyFill="1"/>
    <xf numFmtId="0" fontId="113" fillId="7" borderId="0" xfId="0" applyFont="1" applyFill="1"/>
    <xf numFmtId="0" fontId="21" fillId="7" borderId="0" xfId="134" applyFont="1" applyFill="1"/>
    <xf numFmtId="0" fontId="114" fillId="7" borderId="0" xfId="135" applyFont="1" applyFill="1"/>
    <xf numFmtId="10" fontId="114" fillId="7" borderId="0" xfId="135" applyNumberFormat="1" applyFont="1" applyFill="1"/>
    <xf numFmtId="0" fontId="21" fillId="7" borderId="0" xfId="135" applyFont="1" applyFill="1" applyAlignment="1">
      <alignment horizontal="center" vertical="center"/>
    </xf>
    <xf numFmtId="10" fontId="72" fillId="7" borderId="0" xfId="0" applyNumberFormat="1" applyFont="1" applyFill="1"/>
    <xf numFmtId="0" fontId="77" fillId="7" borderId="0" xfId="42" applyFont="1" applyFill="1"/>
    <xf numFmtId="2" fontId="77" fillId="7" borderId="0" xfId="3" applyNumberFormat="1" applyFont="1" applyFill="1"/>
    <xf numFmtId="164" fontId="70" fillId="7" borderId="0" xfId="0" applyNumberFormat="1" applyFont="1" applyFill="1"/>
    <xf numFmtId="0" fontId="115" fillId="0" borderId="0" xfId="0" applyFont="1" applyAlignment="1">
      <alignment horizontal="left" vertical="top" readingOrder="1"/>
    </xf>
    <xf numFmtId="2" fontId="70" fillId="0" borderId="0" xfId="0" applyNumberFormat="1" applyFont="1"/>
    <xf numFmtId="0" fontId="90" fillId="7" borderId="0" xfId="0" applyFont="1" applyFill="1" applyAlignment="1">
      <alignment vertical="center" readingOrder="1"/>
    </xf>
    <xf numFmtId="10" fontId="72" fillId="7" borderId="0" xfId="3" applyNumberFormat="1" applyFont="1" applyFill="1"/>
    <xf numFmtId="10" fontId="79" fillId="7" borderId="0" xfId="41" applyNumberFormat="1" applyFont="1" applyFill="1"/>
    <xf numFmtId="0" fontId="72" fillId="14" borderId="0" xfId="0" applyFont="1" applyFill="1"/>
    <xf numFmtId="49" fontId="70" fillId="7" borderId="0" xfId="0" applyNumberFormat="1" applyFont="1" applyFill="1"/>
    <xf numFmtId="49" fontId="72" fillId="14" borderId="0" xfId="0" applyNumberFormat="1" applyFont="1" applyFill="1"/>
    <xf numFmtId="0" fontId="65" fillId="7" borderId="0" xfId="0" applyFont="1" applyFill="1" applyAlignment="1">
      <alignment horizontal="center"/>
    </xf>
    <xf numFmtId="10" fontId="65" fillId="7" borderId="0" xfId="0" applyNumberFormat="1" applyFont="1" applyFill="1" applyAlignment="1">
      <alignment horizontal="center"/>
    </xf>
    <xf numFmtId="9" fontId="65" fillId="7" borderId="0" xfId="0" applyNumberFormat="1" applyFont="1" applyFill="1" applyAlignment="1">
      <alignment horizontal="center"/>
    </xf>
    <xf numFmtId="0" fontId="70" fillId="7" borderId="0" xfId="0" applyFont="1" applyFill="1" applyAlignment="1">
      <alignment horizontal="center"/>
    </xf>
    <xf numFmtId="0" fontId="59" fillId="7" borderId="0" xfId="134" applyFont="1" applyFill="1" applyAlignment="1">
      <alignment horizontal="center"/>
    </xf>
    <xf numFmtId="165" fontId="82" fillId="10" borderId="15" xfId="0" applyNumberFormat="1" applyFont="1" applyFill="1" applyBorder="1" applyAlignment="1">
      <alignment horizontal="center"/>
    </xf>
    <xf numFmtId="0" fontId="65" fillId="0" borderId="18" xfId="0" applyFont="1" applyBorder="1" applyAlignment="1">
      <alignment horizontal="center"/>
    </xf>
    <xf numFmtId="0" fontId="91" fillId="7" borderId="0" xfId="0" applyFont="1" applyFill="1" applyAlignment="1">
      <alignment horizontal="center" vertical="center" wrapText="1" readingOrder="1"/>
    </xf>
    <xf numFmtId="0" fontId="72" fillId="7" borderId="0" xfId="0" applyFont="1" applyFill="1" applyAlignment="1">
      <alignment horizontal="center"/>
    </xf>
    <xf numFmtId="0" fontId="90" fillId="7" borderId="0" xfId="0" applyFont="1" applyFill="1" applyAlignment="1">
      <alignment horizontal="center" vertical="center" wrapText="1" readingOrder="1"/>
    </xf>
    <xf numFmtId="0" fontId="76" fillId="7" borderId="0" xfId="0" applyFont="1" applyFill="1" applyAlignment="1">
      <alignment horizontal="center" vertical="center" wrapText="1" readingOrder="1"/>
    </xf>
    <xf numFmtId="0" fontId="67" fillId="7" borderId="0" xfId="0" applyFont="1" applyFill="1" applyAlignment="1">
      <alignment horizontal="center"/>
    </xf>
    <xf numFmtId="0" fontId="88" fillId="7" borderId="0" xfId="0" applyFont="1" applyFill="1" applyAlignment="1">
      <alignment horizontal="center"/>
    </xf>
    <xf numFmtId="0" fontId="100" fillId="0" borderId="38" xfId="0" applyFont="1" applyBorder="1"/>
    <xf numFmtId="0" fontId="65" fillId="0" borderId="39" xfId="0" applyFont="1" applyBorder="1"/>
    <xf numFmtId="0" fontId="57" fillId="0" borderId="12" xfId="4" applyBorder="1" applyAlignment="1">
      <alignment horizontal="center" vertical="center"/>
    </xf>
    <xf numFmtId="0" fontId="57" fillId="0" borderId="40" xfId="4" applyBorder="1" applyAlignment="1">
      <alignment horizontal="center" vertical="center"/>
    </xf>
    <xf numFmtId="0" fontId="78" fillId="0" borderId="12" xfId="4" applyFont="1" applyBorder="1" applyAlignment="1">
      <alignment horizontal="center" vertical="center"/>
    </xf>
    <xf numFmtId="0" fontId="78" fillId="0" borderId="40" xfId="4" applyFont="1" applyBorder="1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18" xfId="0" applyBorder="1" applyAlignment="1">
      <alignment horizontal="center"/>
    </xf>
    <xf numFmtId="2" fontId="67" fillId="0" borderId="16" xfId="0" applyNumberFormat="1" applyFont="1" applyBorder="1"/>
    <xf numFmtId="10" fontId="77" fillId="7" borderId="0" xfId="37" applyNumberFormat="1" applyFont="1" applyFill="1"/>
    <xf numFmtId="10" fontId="79" fillId="0" borderId="0" xfId="38" applyNumberFormat="1" applyFont="1"/>
    <xf numFmtId="0" fontId="117" fillId="7" borderId="0" xfId="0" applyFont="1" applyFill="1"/>
    <xf numFmtId="0" fontId="106" fillId="7" borderId="0" xfId="0" applyFont="1" applyFill="1"/>
    <xf numFmtId="0" fontId="65" fillId="7" borderId="0" xfId="0" applyFont="1" applyFill="1" applyAlignment="1">
      <alignment horizontal="left"/>
    </xf>
    <xf numFmtId="0" fontId="97" fillId="7" borderId="0" xfId="0" applyFont="1" applyFill="1" applyAlignment="1">
      <alignment vertical="center" readingOrder="1"/>
    </xf>
    <xf numFmtId="0" fontId="74" fillId="7" borderId="0" xfId="0" applyFont="1" applyFill="1" applyAlignment="1">
      <alignment vertical="center" readingOrder="1"/>
    </xf>
    <xf numFmtId="0" fontId="104" fillId="7" borderId="0" xfId="0" applyFont="1" applyFill="1" applyAlignment="1">
      <alignment horizontal="center" vertical="center" wrapText="1" readingOrder="1"/>
    </xf>
    <xf numFmtId="0" fontId="89" fillId="7" borderId="0" xfId="0" applyFont="1" applyFill="1" applyAlignment="1">
      <alignment horizontal="center" vertical="center" wrapText="1" readingOrder="1"/>
    </xf>
    <xf numFmtId="0" fontId="89" fillId="7" borderId="0" xfId="0" applyFont="1" applyFill="1" applyAlignment="1">
      <alignment vertical="center" readingOrder="1"/>
    </xf>
    <xf numFmtId="0" fontId="96" fillId="7" borderId="0" xfId="0" applyFont="1" applyFill="1" applyAlignment="1">
      <alignment vertical="center" readingOrder="1"/>
    </xf>
    <xf numFmtId="0" fontId="22" fillId="7" borderId="21" xfId="136" applyFill="1" applyBorder="1" applyAlignment="1">
      <alignment horizontal="left"/>
    </xf>
    <xf numFmtId="0" fontId="111" fillId="17" borderId="0" xfId="68" applyFill="1" applyAlignment="1">
      <alignment horizontal="center"/>
    </xf>
    <xf numFmtId="0" fontId="0" fillId="18" borderId="0" xfId="0" applyFill="1"/>
    <xf numFmtId="0" fontId="67" fillId="18" borderId="0" xfId="0" applyFont="1" applyFill="1"/>
    <xf numFmtId="0" fontId="70" fillId="18" borderId="0" xfId="0" applyFont="1" applyFill="1"/>
    <xf numFmtId="0" fontId="72" fillId="18" borderId="0" xfId="0" applyFont="1" applyFill="1"/>
    <xf numFmtId="0" fontId="65" fillId="18" borderId="0" xfId="0" applyFont="1" applyFill="1"/>
    <xf numFmtId="0" fontId="87" fillId="18" borderId="0" xfId="0" applyFont="1" applyFill="1"/>
    <xf numFmtId="0" fontId="110" fillId="18" borderId="0" xfId="0" applyFont="1" applyFill="1"/>
    <xf numFmtId="0" fontId="89" fillId="18" borderId="0" xfId="0" applyFont="1" applyFill="1"/>
    <xf numFmtId="10" fontId="72" fillId="18" borderId="0" xfId="0" applyNumberFormat="1" applyFont="1" applyFill="1"/>
    <xf numFmtId="10" fontId="65" fillId="18" borderId="0" xfId="0" applyNumberFormat="1" applyFont="1" applyFill="1"/>
    <xf numFmtId="0" fontId="85" fillId="18" borderId="0" xfId="0" applyFont="1" applyFill="1"/>
    <xf numFmtId="10" fontId="70" fillId="18" borderId="0" xfId="0" applyNumberFormat="1" applyFont="1" applyFill="1"/>
    <xf numFmtId="10" fontId="22" fillId="7" borderId="0" xfId="137" applyNumberFormat="1" applyFill="1" applyAlignment="1">
      <alignment horizontal="center"/>
    </xf>
    <xf numFmtId="0" fontId="59" fillId="7" borderId="0" xfId="584" applyFont="1" applyFill="1"/>
    <xf numFmtId="0" fontId="59" fillId="7" borderId="0" xfId="582" applyFont="1" applyFill="1" applyAlignment="1">
      <alignment horizontal="left"/>
    </xf>
    <xf numFmtId="10" fontId="59" fillId="7" borderId="0" xfId="582" applyNumberFormat="1" applyFont="1" applyFill="1"/>
    <xf numFmtId="0" fontId="59" fillId="7" borderId="0" xfId="583" applyFont="1" applyFill="1"/>
    <xf numFmtId="0" fontId="78" fillId="7" borderId="0" xfId="4" applyFont="1" applyFill="1" applyBorder="1" applyAlignment="1">
      <alignment horizontal="center"/>
    </xf>
    <xf numFmtId="0" fontId="3" fillId="0" borderId="33" xfId="586" applyBorder="1" applyAlignment="1">
      <alignment horizontal="center"/>
    </xf>
    <xf numFmtId="0" fontId="3" fillId="0" borderId="36" xfId="586" applyBorder="1" applyAlignment="1">
      <alignment horizontal="center"/>
    </xf>
    <xf numFmtId="0" fontId="3" fillId="0" borderId="3" xfId="586" applyBorder="1"/>
    <xf numFmtId="0" fontId="3" fillId="0" borderId="41" xfId="586" applyBorder="1" applyAlignment="1">
      <alignment horizontal="center"/>
    </xf>
    <xf numFmtId="0" fontId="3" fillId="0" borderId="42" xfId="586" applyBorder="1" applyAlignment="1">
      <alignment horizontal="center"/>
    </xf>
    <xf numFmtId="0" fontId="3" fillId="0" borderId="43" xfId="586" applyBorder="1" applyAlignment="1">
      <alignment horizontal="center"/>
    </xf>
    <xf numFmtId="0" fontId="3" fillId="0" borderId="44" xfId="586" applyBorder="1" applyAlignment="1">
      <alignment horizontal="center"/>
    </xf>
    <xf numFmtId="0" fontId="3" fillId="0" borderId="0" xfId="586" applyAlignment="1">
      <alignment vertical="center"/>
    </xf>
    <xf numFmtId="0" fontId="57" fillId="7" borderId="0" xfId="8" applyFont="1" applyFill="1" applyBorder="1" applyAlignment="1">
      <alignment horizontal="center"/>
    </xf>
    <xf numFmtId="1" fontId="0" fillId="19" borderId="0" xfId="0" applyNumberFormat="1" applyFill="1"/>
    <xf numFmtId="166" fontId="0" fillId="19" borderId="0" xfId="0" applyNumberFormat="1" applyFill="1"/>
    <xf numFmtId="0" fontId="0" fillId="19" borderId="0" xfId="0" applyFill="1"/>
    <xf numFmtId="0" fontId="3" fillId="7" borderId="0" xfId="587" applyFill="1"/>
    <xf numFmtId="0" fontId="3" fillId="0" borderId="0" xfId="587"/>
    <xf numFmtId="47" fontId="0" fillId="19" borderId="0" xfId="0" applyNumberFormat="1" applyFill="1"/>
    <xf numFmtId="1" fontId="3" fillId="7" borderId="0" xfId="587" applyNumberFormat="1" applyFill="1"/>
    <xf numFmtId="0" fontId="82" fillId="7" borderId="0" xfId="587" applyFont="1" applyFill="1"/>
    <xf numFmtId="1" fontId="3" fillId="0" borderId="0" xfId="587" applyNumberFormat="1"/>
    <xf numFmtId="0" fontId="77" fillId="7" borderId="0" xfId="584" applyFont="1" applyFill="1"/>
    <xf numFmtId="0" fontId="0" fillId="0" borderId="0" xfId="0" applyAlignment="1">
      <alignment vertical="center"/>
    </xf>
    <xf numFmtId="0" fontId="0" fillId="15" borderId="0" xfId="0" applyFill="1"/>
    <xf numFmtId="0" fontId="118" fillId="7" borderId="0" xfId="0" applyFont="1" applyFill="1"/>
    <xf numFmtId="0" fontId="57" fillId="12" borderId="31" xfId="4" applyFill="1" applyBorder="1" applyAlignment="1">
      <alignment horizontal="center" vertical="center"/>
    </xf>
    <xf numFmtId="0" fontId="100" fillId="0" borderId="47" xfId="0" applyFont="1" applyBorder="1"/>
    <xf numFmtId="0" fontId="65" fillId="0" borderId="12" xfId="0" applyFont="1" applyBorder="1"/>
    <xf numFmtId="0" fontId="100" fillId="11" borderId="34" xfId="0" applyFont="1" applyFill="1" applyBorder="1"/>
    <xf numFmtId="10" fontId="100" fillId="11" borderId="17" xfId="0" applyNumberFormat="1" applyFont="1" applyFill="1" applyBorder="1" applyAlignment="1">
      <alignment horizontal="center" vertical="center"/>
    </xf>
    <xf numFmtId="2" fontId="100" fillId="0" borderId="28" xfId="0" applyNumberFormat="1" applyFont="1" applyBorder="1" applyAlignment="1">
      <alignment horizontal="left" vertical="center"/>
    </xf>
    <xf numFmtId="0" fontId="100" fillId="11" borderId="28" xfId="0" applyFont="1" applyFill="1" applyBorder="1"/>
    <xf numFmtId="2" fontId="100" fillId="0" borderId="29" xfId="0" applyNumberFormat="1" applyFont="1" applyBorder="1" applyAlignment="1">
      <alignment horizontal="left" vertical="center"/>
    </xf>
    <xf numFmtId="2" fontId="100" fillId="0" borderId="27" xfId="0" applyNumberFormat="1" applyFont="1" applyBorder="1" applyAlignment="1">
      <alignment horizontal="center" vertical="center"/>
    </xf>
    <xf numFmtId="0" fontId="57" fillId="0" borderId="37" xfId="4" applyBorder="1" applyAlignment="1">
      <alignment horizontal="center" vertical="center"/>
    </xf>
    <xf numFmtId="1" fontId="119" fillId="11" borderId="36" xfId="0" applyNumberFormat="1" applyFont="1" applyFill="1" applyBorder="1" applyAlignment="1">
      <alignment horizontal="center" vertical="center"/>
    </xf>
    <xf numFmtId="1" fontId="119" fillId="11" borderId="31" xfId="0" applyNumberFormat="1" applyFont="1" applyFill="1" applyBorder="1" applyAlignment="1">
      <alignment horizontal="center" vertical="center"/>
    </xf>
    <xf numFmtId="0" fontId="57" fillId="11" borderId="36" xfId="4" applyFill="1" applyBorder="1" applyAlignment="1">
      <alignment horizontal="center" vertical="center"/>
    </xf>
    <xf numFmtId="0" fontId="100" fillId="0" borderId="29" xfId="0" applyFont="1" applyBorder="1"/>
    <xf numFmtId="0" fontId="100" fillId="11" borderId="26" xfId="0" applyFont="1" applyFill="1" applyBorder="1"/>
    <xf numFmtId="0" fontId="57" fillId="11" borderId="46" xfId="4" applyFill="1" applyBorder="1" applyAlignment="1">
      <alignment horizontal="center" vertical="center"/>
    </xf>
    <xf numFmtId="10" fontId="100" fillId="0" borderId="27" xfId="0" applyNumberFormat="1" applyFont="1" applyBorder="1" applyAlignment="1">
      <alignment horizontal="center" vertical="center"/>
    </xf>
    <xf numFmtId="0" fontId="120" fillId="20" borderId="33" xfId="6" applyFont="1" applyFill="1" applyBorder="1" applyAlignment="1">
      <alignment horizontal="center" vertical="center"/>
    </xf>
    <xf numFmtId="0" fontId="121" fillId="19" borderId="33" xfId="6" applyFont="1" applyFill="1" applyBorder="1" applyAlignment="1">
      <alignment horizontal="left" vertical="center"/>
    </xf>
    <xf numFmtId="167" fontId="122" fillId="0" borderId="33" xfId="6" applyNumberFormat="1" applyFont="1" applyBorder="1" applyAlignment="1">
      <alignment horizontal="center" vertical="center"/>
    </xf>
    <xf numFmtId="0" fontId="99" fillId="0" borderId="0" xfId="0" applyFont="1"/>
    <xf numFmtId="0" fontId="63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8" fillId="6" borderId="0" xfId="0" applyFont="1" applyFill="1" applyAlignment="1">
      <alignment horizontal="center" vertical="center"/>
    </xf>
    <xf numFmtId="0" fontId="61" fillId="6" borderId="0" xfId="0" applyFont="1" applyFill="1" applyAlignment="1">
      <alignment horizontal="center" vertical="center"/>
    </xf>
    <xf numFmtId="0" fontId="98" fillId="7" borderId="0" xfId="0" applyFont="1" applyFill="1" applyAlignment="1">
      <alignment horizontal="center" vertical="center" wrapText="1"/>
    </xf>
    <xf numFmtId="0" fontId="98" fillId="7" borderId="0" xfId="0" applyFont="1" applyFill="1" applyAlignment="1">
      <alignment horizontal="center" wrapText="1"/>
    </xf>
    <xf numFmtId="0" fontId="92" fillId="7" borderId="0" xfId="0" applyFont="1" applyFill="1" applyAlignment="1">
      <alignment horizontal="center" vertical="center" wrapText="1"/>
    </xf>
    <xf numFmtId="0" fontId="73" fillId="7" borderId="22" xfId="0" applyFont="1" applyFill="1" applyBorder="1" applyAlignment="1">
      <alignment horizontal="center" vertical="center" wrapText="1"/>
    </xf>
    <xf numFmtId="0" fontId="99" fillId="7" borderId="22" xfId="0" applyFont="1" applyFill="1" applyBorder="1" applyAlignment="1">
      <alignment horizontal="center" vertical="center" wrapText="1"/>
    </xf>
    <xf numFmtId="0" fontId="99" fillId="7" borderId="24" xfId="0" applyFont="1" applyFill="1" applyBorder="1" applyAlignment="1">
      <alignment horizontal="center" vertical="center" wrapText="1"/>
    </xf>
    <xf numFmtId="0" fontId="73" fillId="7" borderId="24" xfId="0" applyFont="1" applyFill="1" applyBorder="1" applyAlignment="1">
      <alignment horizontal="center" vertical="center" wrapText="1"/>
    </xf>
    <xf numFmtId="0" fontId="57" fillId="7" borderId="1" xfId="4" applyFill="1" applyAlignment="1">
      <alignment horizontal="center"/>
    </xf>
    <xf numFmtId="0" fontId="99" fillId="7" borderId="34" xfId="0" applyFont="1" applyFill="1" applyBorder="1" applyAlignment="1">
      <alignment horizontal="center" vertical="center" wrapText="1"/>
    </xf>
    <xf numFmtId="0" fontId="99" fillId="7" borderId="35" xfId="0" applyFont="1" applyFill="1" applyBorder="1" applyAlignment="1">
      <alignment horizontal="center" vertical="center" wrapText="1"/>
    </xf>
    <xf numFmtId="0" fontId="99" fillId="7" borderId="28" xfId="0" applyFont="1" applyFill="1" applyBorder="1" applyAlignment="1">
      <alignment horizontal="center" vertical="center" wrapText="1"/>
    </xf>
    <xf numFmtId="0" fontId="99" fillId="7" borderId="29" xfId="0" applyFont="1" applyFill="1" applyBorder="1" applyAlignment="1">
      <alignment horizontal="center" vertical="center" wrapText="1"/>
    </xf>
    <xf numFmtId="0" fontId="57" fillId="0" borderId="0" xfId="4" applyBorder="1" applyAlignment="1">
      <alignment horizontal="center" vertical="center"/>
    </xf>
    <xf numFmtId="0" fontId="57" fillId="0" borderId="22" xfId="4" applyBorder="1" applyAlignment="1">
      <alignment horizontal="center" vertical="center"/>
    </xf>
    <xf numFmtId="0" fontId="57" fillId="0" borderId="1" xfId="4" applyAlignment="1">
      <alignment horizontal="center" vertical="center"/>
    </xf>
    <xf numFmtId="0" fontId="57" fillId="0" borderId="23" xfId="4" applyBorder="1" applyAlignment="1">
      <alignment horizontal="center" vertical="center"/>
    </xf>
    <xf numFmtId="0" fontId="73" fillId="7" borderId="33" xfId="0" applyFont="1" applyFill="1" applyBorder="1" applyAlignment="1">
      <alignment horizontal="center" vertical="center" wrapText="1"/>
    </xf>
    <xf numFmtId="0" fontId="73" fillId="7" borderId="36" xfId="0" applyFont="1" applyFill="1" applyBorder="1" applyAlignment="1">
      <alignment horizontal="center" vertical="center" wrapText="1"/>
    </xf>
    <xf numFmtId="0" fontId="73" fillId="7" borderId="31" xfId="0" applyFont="1" applyFill="1" applyBorder="1" applyAlignment="1">
      <alignment horizontal="center" vertical="center" wrapText="1"/>
    </xf>
    <xf numFmtId="0" fontId="73" fillId="7" borderId="37" xfId="0" applyFont="1" applyFill="1" applyBorder="1" applyAlignment="1">
      <alignment horizontal="center" vertical="center" wrapText="1"/>
    </xf>
    <xf numFmtId="0" fontId="57" fillId="0" borderId="28" xfId="4" applyBorder="1" applyAlignment="1">
      <alignment horizontal="center" vertical="center"/>
    </xf>
    <xf numFmtId="0" fontId="57" fillId="0" borderId="32" xfId="4" applyBorder="1" applyAlignment="1">
      <alignment horizontal="center" vertical="center"/>
    </xf>
    <xf numFmtId="0" fontId="57" fillId="0" borderId="1" xfId="4" applyAlignment="1">
      <alignment horizontal="center"/>
    </xf>
    <xf numFmtId="0" fontId="65" fillId="16" borderId="0" xfId="2" applyFont="1" applyFill="1" applyAlignment="1">
      <alignment horizontal="center"/>
    </xf>
    <xf numFmtId="0" fontId="59" fillId="17" borderId="0" xfId="5" applyFill="1" applyAlignment="1">
      <alignment horizontal="center"/>
    </xf>
    <xf numFmtId="0" fontId="89" fillId="7" borderId="0" xfId="0" applyFont="1" applyFill="1" applyAlignment="1">
      <alignment horizontal="center" vertical="center" wrapText="1" readingOrder="1"/>
    </xf>
    <xf numFmtId="0" fontId="57" fillId="8" borderId="13" xfId="8" applyFont="1" applyBorder="1" applyAlignment="1">
      <alignment horizontal="center"/>
    </xf>
    <xf numFmtId="0" fontId="57" fillId="8" borderId="0" xfId="8" applyFont="1" applyBorder="1" applyAlignment="1">
      <alignment horizontal="center"/>
    </xf>
    <xf numFmtId="0" fontId="76" fillId="7" borderId="0" xfId="0" applyFont="1" applyFill="1" applyAlignment="1">
      <alignment horizontal="left" vertical="center" wrapText="1" readingOrder="1"/>
    </xf>
    <xf numFmtId="0" fontId="94" fillId="7" borderId="12" xfId="0" applyFont="1" applyFill="1" applyBorder="1" applyAlignment="1">
      <alignment horizontal="center"/>
    </xf>
    <xf numFmtId="0" fontId="80" fillId="9" borderId="0" xfId="36" applyFont="1" applyBorder="1" applyAlignment="1"/>
    <xf numFmtId="0" fontId="71" fillId="7" borderId="0" xfId="0" applyFont="1" applyFill="1" applyAlignment="1">
      <alignment horizontal="left" vertical="center" wrapText="1"/>
    </xf>
    <xf numFmtId="0" fontId="75" fillId="7" borderId="17" xfId="5" applyFont="1" applyFill="1" applyBorder="1" applyAlignment="1">
      <alignment horizontal="center" vertical="center"/>
    </xf>
    <xf numFmtId="0" fontId="89" fillId="15" borderId="0" xfId="0" applyFont="1" applyFill="1" applyAlignment="1">
      <alignment horizontal="center" wrapText="1"/>
    </xf>
    <xf numFmtId="0" fontId="89" fillId="15" borderId="0" xfId="0" applyFont="1" applyFill="1" applyAlignment="1">
      <alignment horizontal="center" vertical="center" wrapText="1"/>
    </xf>
    <xf numFmtId="0" fontId="89" fillId="7" borderId="0" xfId="0" applyFont="1" applyFill="1" applyAlignment="1">
      <alignment horizontal="center" vertical="center" wrapText="1"/>
    </xf>
    <xf numFmtId="0" fontId="82" fillId="7" borderId="2" xfId="587" applyFont="1" applyFill="1" applyBorder="1" applyAlignment="1">
      <alignment horizontal="left" vertical="top" wrapText="1"/>
    </xf>
    <xf numFmtId="0" fontId="82" fillId="7" borderId="3" xfId="587" applyFont="1" applyFill="1" applyBorder="1" applyAlignment="1">
      <alignment horizontal="left" vertical="top" wrapText="1"/>
    </xf>
    <xf numFmtId="0" fontId="82" fillId="7" borderId="4" xfId="587" applyFont="1" applyFill="1" applyBorder="1" applyAlignment="1">
      <alignment horizontal="left" vertical="top" wrapText="1"/>
    </xf>
    <xf numFmtId="0" fontId="82" fillId="7" borderId="5" xfId="587" applyFont="1" applyFill="1" applyBorder="1" applyAlignment="1">
      <alignment horizontal="left" vertical="top" wrapText="1"/>
    </xf>
    <xf numFmtId="0" fontId="82" fillId="7" borderId="0" xfId="587" applyFont="1" applyFill="1" applyAlignment="1">
      <alignment horizontal="left" vertical="top" wrapText="1"/>
    </xf>
    <xf numFmtId="0" fontId="82" fillId="7" borderId="6" xfId="587" applyFont="1" applyFill="1" applyBorder="1" applyAlignment="1">
      <alignment horizontal="left" vertical="top" wrapText="1"/>
    </xf>
    <xf numFmtId="0" fontId="82" fillId="7" borderId="9" xfId="587" applyFont="1" applyFill="1" applyBorder="1" applyAlignment="1">
      <alignment horizontal="left" vertical="top" wrapText="1"/>
    </xf>
    <xf numFmtId="0" fontId="82" fillId="7" borderId="8" xfId="587" applyFont="1" applyFill="1" applyBorder="1" applyAlignment="1">
      <alignment horizontal="left" vertical="top" wrapText="1"/>
    </xf>
    <xf numFmtId="0" fontId="82" fillId="7" borderId="10" xfId="587" applyFont="1" applyFill="1" applyBorder="1" applyAlignment="1">
      <alignment horizontal="left" vertical="top" wrapText="1"/>
    </xf>
    <xf numFmtId="0" fontId="81" fillId="0" borderId="0" xfId="0" applyFont="1" applyAlignment="1">
      <alignment horizontal="center" vertical="center" wrapText="1"/>
    </xf>
    <xf numFmtId="0" fontId="57" fillId="8" borderId="0" xfId="4" applyFill="1" applyBorder="1" applyAlignment="1">
      <alignment horizontal="center"/>
    </xf>
    <xf numFmtId="0" fontId="57" fillId="8" borderId="1" xfId="4" applyFill="1" applyAlignment="1">
      <alignment horizontal="center"/>
    </xf>
    <xf numFmtId="0" fontId="80" fillId="9" borderId="0" xfId="581" applyFont="1" applyBorder="1" applyAlignment="1"/>
    <xf numFmtId="0" fontId="78" fillId="7" borderId="1" xfId="4" applyFont="1" applyFill="1" applyAlignment="1">
      <alignment horizontal="center"/>
    </xf>
    <xf numFmtId="0" fontId="57" fillId="18" borderId="1" xfId="4" applyFill="1" applyAlignment="1">
      <alignment horizontal="center"/>
    </xf>
    <xf numFmtId="10" fontId="100" fillId="0" borderId="0" xfId="3" applyNumberFormat="1" applyFont="1" applyAlignment="1">
      <alignment horizontal="center" vertical="center"/>
    </xf>
    <xf numFmtId="0" fontId="3" fillId="0" borderId="0" xfId="586" applyBorder="1" applyAlignment="1">
      <alignment horizontal="center"/>
    </xf>
    <xf numFmtId="0" fontId="125" fillId="21" borderId="27" xfId="0" applyFont="1" applyFill="1" applyBorder="1" applyAlignment="1">
      <alignment horizontal="center"/>
    </xf>
    <xf numFmtId="0" fontId="3" fillId="22" borderId="35" xfId="586" applyFill="1" applyBorder="1" applyAlignment="1">
      <alignment horizontal="center"/>
    </xf>
    <xf numFmtId="0" fontId="3" fillId="23" borderId="36" xfId="586" applyFill="1" applyBorder="1" applyAlignment="1">
      <alignment horizontal="center"/>
    </xf>
    <xf numFmtId="0" fontId="3" fillId="24" borderId="36" xfId="586" applyFill="1" applyBorder="1" applyAlignment="1">
      <alignment horizontal="center"/>
    </xf>
    <xf numFmtId="49" fontId="57" fillId="7" borderId="60" xfId="4" applyNumberFormat="1" applyFill="1" applyBorder="1" applyAlignment="1">
      <alignment horizontal="center"/>
    </xf>
    <xf numFmtId="0" fontId="3" fillId="7" borderId="37" xfId="586" applyFill="1" applyBorder="1" applyAlignment="1">
      <alignment horizontal="center"/>
    </xf>
    <xf numFmtId="0" fontId="3" fillId="7" borderId="33" xfId="586" applyFill="1" applyBorder="1" applyAlignment="1">
      <alignment horizontal="center"/>
    </xf>
    <xf numFmtId="0" fontId="3" fillId="7" borderId="43" xfId="586" applyFill="1" applyBorder="1" applyAlignment="1">
      <alignment horizontal="center"/>
    </xf>
    <xf numFmtId="0" fontId="3" fillId="7" borderId="44" xfId="586" applyFill="1" applyBorder="1" applyAlignment="1">
      <alignment horizontal="center"/>
    </xf>
    <xf numFmtId="0" fontId="3" fillId="7" borderId="45" xfId="586" applyFill="1" applyBorder="1" applyAlignment="1">
      <alignment horizontal="center"/>
    </xf>
    <xf numFmtId="0" fontId="3" fillId="7" borderId="41" xfId="586" applyFill="1" applyBorder="1" applyAlignment="1">
      <alignment horizontal="center"/>
    </xf>
    <xf numFmtId="0" fontId="3" fillId="7" borderId="42" xfId="586" applyFill="1" applyBorder="1" applyAlignment="1">
      <alignment horizontal="center"/>
    </xf>
    <xf numFmtId="0" fontId="3" fillId="7" borderId="41" xfId="586" applyFill="1" applyBorder="1" applyAlignment="1">
      <alignment horizontal="center" vertical="center"/>
    </xf>
    <xf numFmtId="0" fontId="3" fillId="7" borderId="42" xfId="586" applyFill="1" applyBorder="1" applyAlignment="1">
      <alignment horizontal="center" vertical="center"/>
    </xf>
    <xf numFmtId="0" fontId="3" fillId="7" borderId="33" xfId="586" applyFill="1" applyBorder="1" applyAlignment="1">
      <alignment horizontal="center" vertical="center"/>
    </xf>
    <xf numFmtId="0" fontId="3" fillId="7" borderId="43" xfId="586" applyFill="1" applyBorder="1" applyAlignment="1">
      <alignment horizontal="center" vertical="center"/>
    </xf>
    <xf numFmtId="0" fontId="3" fillId="7" borderId="0" xfId="586" applyFill="1" applyAlignment="1">
      <alignment vertical="center"/>
    </xf>
    <xf numFmtId="0" fontId="3" fillId="7" borderId="0" xfId="586" applyFill="1"/>
    <xf numFmtId="0" fontId="82" fillId="25" borderId="61" xfId="586" applyFont="1" applyFill="1" applyBorder="1" applyAlignment="1">
      <alignment horizontal="center"/>
    </xf>
    <xf numFmtId="0" fontId="82" fillId="25" borderId="62" xfId="586" applyFont="1" applyFill="1" applyBorder="1" applyAlignment="1">
      <alignment horizontal="center"/>
    </xf>
    <xf numFmtId="0" fontId="82" fillId="25" borderId="63" xfId="586" applyFont="1" applyFill="1" applyBorder="1" applyAlignment="1">
      <alignment horizontal="center"/>
    </xf>
    <xf numFmtId="0" fontId="82" fillId="25" borderId="64" xfId="586" applyFont="1" applyFill="1" applyBorder="1" applyAlignment="1">
      <alignment vertical="center"/>
    </xf>
    <xf numFmtId="0" fontId="82" fillId="25" borderId="60" xfId="586" applyFont="1" applyFill="1" applyBorder="1"/>
    <xf numFmtId="0" fontId="3" fillId="22" borderId="64" xfId="586" applyFill="1" applyBorder="1" applyAlignment="1">
      <alignment horizontal="center"/>
    </xf>
    <xf numFmtId="0" fontId="3" fillId="23" borderId="60" xfId="586" applyFill="1" applyBorder="1" applyAlignment="1">
      <alignment horizontal="center"/>
    </xf>
    <xf numFmtId="0" fontId="3" fillId="24" borderId="60" xfId="586" applyFill="1" applyBorder="1" applyAlignment="1">
      <alignment horizontal="center"/>
    </xf>
    <xf numFmtId="0" fontId="3" fillId="0" borderId="0" xfId="586" applyBorder="1"/>
    <xf numFmtId="0" fontId="3" fillId="7" borderId="0" xfId="586" applyFill="1" applyBorder="1" applyAlignment="1">
      <alignment horizontal="center"/>
    </xf>
    <xf numFmtId="0" fontId="3" fillId="7" borderId="0" xfId="586" applyFill="1" applyBorder="1" applyAlignment="1">
      <alignment horizontal="center" vertical="center"/>
    </xf>
    <xf numFmtId="0" fontId="3" fillId="7" borderId="0" xfId="586" applyFill="1" applyBorder="1"/>
    <xf numFmtId="0" fontId="3" fillId="0" borderId="66" xfId="586" applyBorder="1" applyAlignment="1">
      <alignment horizontal="center"/>
    </xf>
    <xf numFmtId="0" fontId="3" fillId="7" borderId="36" xfId="586" applyFill="1" applyBorder="1" applyAlignment="1">
      <alignment horizontal="center"/>
    </xf>
    <xf numFmtId="0" fontId="3" fillId="7" borderId="31" xfId="586" applyFill="1" applyBorder="1" applyAlignment="1">
      <alignment horizontal="center"/>
    </xf>
    <xf numFmtId="0" fontId="3" fillId="7" borderId="66" xfId="586" applyFill="1" applyBorder="1" applyAlignment="1">
      <alignment horizontal="center"/>
    </xf>
    <xf numFmtId="0" fontId="3" fillId="0" borderId="33" xfId="586" applyBorder="1"/>
    <xf numFmtId="0" fontId="3" fillId="0" borderId="41" xfId="586" applyBorder="1"/>
    <xf numFmtId="0" fontId="3" fillId="0" borderId="44" xfId="586" applyBorder="1"/>
    <xf numFmtId="0" fontId="3" fillId="0" borderId="36" xfId="586" applyBorder="1"/>
    <xf numFmtId="0" fontId="3" fillId="7" borderId="36" xfId="586" applyFill="1" applyBorder="1" applyAlignment="1">
      <alignment horizontal="center" vertical="center"/>
    </xf>
    <xf numFmtId="0" fontId="3" fillId="7" borderId="66" xfId="586" applyFill="1" applyBorder="1" applyAlignment="1">
      <alignment horizontal="center" vertical="center"/>
    </xf>
    <xf numFmtId="0" fontId="82" fillId="0" borderId="2" xfId="586" applyFont="1" applyBorder="1" applyAlignment="1">
      <alignment horizontal="center" vertical="center" textRotation="90"/>
    </xf>
    <xf numFmtId="0" fontId="82" fillId="0" borderId="5" xfId="586" applyFont="1" applyBorder="1" applyAlignment="1">
      <alignment horizontal="center" vertical="center" textRotation="90"/>
    </xf>
    <xf numFmtId="0" fontId="82" fillId="0" borderId="67" xfId="586" applyFont="1" applyBorder="1" applyAlignment="1">
      <alignment horizontal="center" vertical="center" textRotation="90"/>
    </xf>
    <xf numFmtId="0" fontId="82" fillId="0" borderId="68" xfId="586" applyFont="1" applyBorder="1" applyAlignment="1">
      <alignment horizontal="center" vertical="center" textRotation="90"/>
    </xf>
    <xf numFmtId="0" fontId="82" fillId="0" borderId="70" xfId="586" applyFont="1" applyBorder="1" applyAlignment="1">
      <alignment horizontal="center" vertical="center" textRotation="90"/>
    </xf>
    <xf numFmtId="0" fontId="82" fillId="0" borderId="69" xfId="586" applyFont="1" applyBorder="1" applyAlignment="1">
      <alignment horizontal="center" vertical="center" textRotation="90"/>
    </xf>
    <xf numFmtId="0" fontId="3" fillId="0" borderId="41" xfId="586" applyBorder="1" applyAlignment="1">
      <alignment vertical="center"/>
    </xf>
    <xf numFmtId="0" fontId="3" fillId="0" borderId="41" xfId="586" applyBorder="1" applyAlignment="1">
      <alignment horizontal="center" vertical="center"/>
    </xf>
    <xf numFmtId="0" fontId="3" fillId="0" borderId="33" xfId="586" applyBorder="1" applyAlignment="1">
      <alignment vertical="center"/>
    </xf>
    <xf numFmtId="0" fontId="3" fillId="0" borderId="33" xfId="586" applyBorder="1" applyAlignment="1">
      <alignment horizontal="center" vertical="center"/>
    </xf>
    <xf numFmtId="0" fontId="3" fillId="0" borderId="36" xfId="586" applyBorder="1" applyAlignment="1">
      <alignment vertical="center"/>
    </xf>
    <xf numFmtId="0" fontId="3" fillId="0" borderId="36" xfId="586" applyBorder="1" applyAlignment="1">
      <alignment horizontal="center" vertical="center"/>
    </xf>
    <xf numFmtId="0" fontId="3" fillId="7" borderId="0" xfId="586" applyFill="1" applyAlignment="1">
      <alignment horizontal="center"/>
    </xf>
    <xf numFmtId="0" fontId="82" fillId="25" borderId="60" xfId="586" applyFont="1" applyFill="1" applyBorder="1" applyAlignment="1">
      <alignment horizontal="center"/>
    </xf>
    <xf numFmtId="0" fontId="3" fillId="0" borderId="3" xfId="586" applyBorder="1" applyAlignment="1">
      <alignment horizontal="center"/>
    </xf>
    <xf numFmtId="0" fontId="0" fillId="0" borderId="0" xfId="0" applyAlignment="1">
      <alignment horizontal="center"/>
    </xf>
    <xf numFmtId="0" fontId="82" fillId="25" borderId="64" xfId="586" applyFont="1" applyFill="1" applyBorder="1" applyAlignment="1">
      <alignment horizontal="center" vertical="center"/>
    </xf>
    <xf numFmtId="0" fontId="125" fillId="7" borderId="0" xfId="0" applyFont="1" applyFill="1" applyBorder="1" applyAlignment="1">
      <alignment horizontal="center"/>
    </xf>
    <xf numFmtId="0" fontId="125" fillId="7" borderId="71" xfId="0" applyFont="1" applyFill="1" applyBorder="1" applyAlignment="1">
      <alignment horizontal="center"/>
    </xf>
    <xf numFmtId="10" fontId="100" fillId="11" borderId="0" xfId="0" applyNumberFormat="1" applyFont="1" applyFill="1" applyBorder="1" applyAlignment="1">
      <alignment horizontal="center" vertical="center"/>
    </xf>
    <xf numFmtId="10" fontId="100" fillId="11" borderId="22" xfId="0" applyNumberFormat="1" applyFont="1" applyFill="1" applyBorder="1" applyAlignment="1">
      <alignment horizontal="center" vertical="center"/>
    </xf>
    <xf numFmtId="2" fontId="100" fillId="0" borderId="0" xfId="0" applyNumberFormat="1" applyFont="1" applyBorder="1" applyAlignment="1">
      <alignment horizontal="center" vertical="center"/>
    </xf>
    <xf numFmtId="2" fontId="100" fillId="0" borderId="22" xfId="0" applyNumberFormat="1" applyFont="1" applyBorder="1" applyAlignment="1">
      <alignment horizontal="center" vertical="center"/>
    </xf>
    <xf numFmtId="10" fontId="100" fillId="11" borderId="27" xfId="0" applyNumberFormat="1" applyFont="1" applyFill="1" applyBorder="1" applyAlignment="1">
      <alignment horizontal="center" vertical="center"/>
    </xf>
    <xf numFmtId="10" fontId="100" fillId="11" borderId="24" xfId="0" applyNumberFormat="1" applyFont="1" applyFill="1" applyBorder="1" applyAlignment="1">
      <alignment horizontal="center" vertical="center"/>
    </xf>
    <xf numFmtId="10" fontId="100" fillId="11" borderId="35" xfId="0" applyNumberFormat="1" applyFont="1" applyFill="1" applyBorder="1" applyAlignment="1">
      <alignment horizontal="center" vertical="center"/>
    </xf>
    <xf numFmtId="10" fontId="100" fillId="11" borderId="34" xfId="0" applyNumberFormat="1" applyFont="1" applyFill="1" applyBorder="1" applyAlignment="1">
      <alignment horizontal="center" vertical="center"/>
    </xf>
    <xf numFmtId="10" fontId="101" fillId="0" borderId="28" xfId="0" applyNumberFormat="1" applyFont="1" applyBorder="1" applyAlignment="1">
      <alignment horizontal="center" vertical="center"/>
    </xf>
    <xf numFmtId="10" fontId="101" fillId="0" borderId="0" xfId="0" applyNumberFormat="1" applyFont="1" applyBorder="1" applyAlignment="1">
      <alignment horizontal="center" vertical="center"/>
    </xf>
    <xf numFmtId="10" fontId="101" fillId="0" borderId="22" xfId="0" applyNumberFormat="1" applyFont="1" applyBorder="1" applyAlignment="1">
      <alignment horizontal="center" vertical="center"/>
    </xf>
    <xf numFmtId="10" fontId="100" fillId="11" borderId="28" xfId="0" applyNumberFormat="1" applyFont="1" applyFill="1" applyBorder="1" applyAlignment="1">
      <alignment horizontal="center" vertical="center"/>
    </xf>
    <xf numFmtId="10" fontId="101" fillId="11" borderId="0" xfId="0" applyNumberFormat="1" applyFont="1" applyFill="1" applyBorder="1" applyAlignment="1">
      <alignment horizontal="center" vertical="center"/>
    </xf>
    <xf numFmtId="2" fontId="100" fillId="0" borderId="28" xfId="0" applyNumberFormat="1" applyFont="1" applyBorder="1" applyAlignment="1">
      <alignment horizontal="center" vertical="center"/>
    </xf>
    <xf numFmtId="0" fontId="100" fillId="11" borderId="29" xfId="0" applyFont="1" applyFill="1" applyBorder="1" applyAlignment="1">
      <alignment horizontal="center"/>
    </xf>
    <xf numFmtId="0" fontId="100" fillId="11" borderId="27" xfId="0" applyFont="1" applyFill="1" applyBorder="1" applyAlignment="1">
      <alignment horizontal="center"/>
    </xf>
    <xf numFmtId="0" fontId="100" fillId="11" borderId="24" xfId="0" applyFont="1" applyFill="1" applyBorder="1" applyAlignment="1">
      <alignment horizontal="center"/>
    </xf>
    <xf numFmtId="0" fontId="0" fillId="7" borderId="0" xfId="0" applyFill="1" applyBorder="1"/>
    <xf numFmtId="0" fontId="100" fillId="0" borderId="0" xfId="0" applyFont="1" applyBorder="1"/>
    <xf numFmtId="0" fontId="65" fillId="0" borderId="0" xfId="0" applyFont="1" applyBorder="1"/>
    <xf numFmtId="0" fontId="100" fillId="11" borderId="0" xfId="0" applyFont="1" applyFill="1" applyBorder="1"/>
    <xf numFmtId="0" fontId="100" fillId="11" borderId="27" xfId="0" applyFont="1" applyFill="1" applyBorder="1"/>
    <xf numFmtId="0" fontId="126" fillId="22" borderId="65" xfId="0" applyFont="1" applyFill="1" applyBorder="1" applyAlignment="1">
      <alignment vertical="center"/>
    </xf>
    <xf numFmtId="0" fontId="126" fillId="22" borderId="72" xfId="0" applyFont="1" applyFill="1" applyBorder="1" applyAlignment="1">
      <alignment vertical="center"/>
    </xf>
    <xf numFmtId="0" fontId="126" fillId="22" borderId="72" xfId="0" applyFont="1" applyFill="1" applyBorder="1" applyAlignment="1">
      <alignment horizontal="center" vertical="center"/>
    </xf>
    <xf numFmtId="0" fontId="127" fillId="0" borderId="73" xfId="0" applyFont="1" applyBorder="1" applyAlignment="1">
      <alignment vertical="center"/>
    </xf>
    <xf numFmtId="0" fontId="127" fillId="0" borderId="10" xfId="0" applyFont="1" applyBorder="1" applyAlignment="1">
      <alignment vertical="center"/>
    </xf>
    <xf numFmtId="0" fontId="127" fillId="0" borderId="10" xfId="0" applyFont="1" applyBorder="1" applyAlignment="1">
      <alignment horizontal="right" vertical="center"/>
    </xf>
    <xf numFmtId="47" fontId="127" fillId="0" borderId="10" xfId="0" applyNumberFormat="1" applyFont="1" applyBorder="1" applyAlignment="1">
      <alignment horizontal="right" vertical="center"/>
    </xf>
    <xf numFmtId="0" fontId="127" fillId="0" borderId="10" xfId="0" applyFont="1" applyBorder="1" applyAlignment="1">
      <alignment horizontal="center" vertical="center"/>
    </xf>
    <xf numFmtId="47" fontId="127" fillId="0" borderId="10" xfId="0" applyNumberFormat="1" applyFont="1" applyBorder="1" applyAlignment="1">
      <alignment horizontal="center" vertical="center"/>
    </xf>
    <xf numFmtId="0" fontId="128" fillId="0" borderId="10" xfId="0" applyFont="1" applyBorder="1" applyAlignment="1">
      <alignment vertical="center"/>
    </xf>
    <xf numFmtId="0" fontId="129" fillId="22" borderId="65" xfId="0" applyFont="1" applyFill="1" applyBorder="1" applyAlignment="1">
      <alignment horizontal="center" vertical="center"/>
    </xf>
    <xf numFmtId="0" fontId="129" fillId="22" borderId="72" xfId="0" applyFont="1" applyFill="1" applyBorder="1" applyAlignment="1">
      <alignment horizontal="center" vertical="center"/>
    </xf>
    <xf numFmtId="0" fontId="56" fillId="0" borderId="73" xfId="0" applyFont="1" applyBorder="1" applyAlignment="1">
      <alignment vertical="center"/>
    </xf>
    <xf numFmtId="0" fontId="56" fillId="0" borderId="10" xfId="0" applyFont="1" applyBorder="1" applyAlignment="1">
      <alignment vertical="center"/>
    </xf>
    <xf numFmtId="0" fontId="56" fillId="0" borderId="10" xfId="0" applyFont="1" applyBorder="1" applyAlignment="1">
      <alignment horizontal="center" vertical="center"/>
    </xf>
    <xf numFmtId="0" fontId="56" fillId="15" borderId="73" xfId="0" applyFont="1" applyFill="1" applyBorder="1" applyAlignment="1">
      <alignment vertical="center"/>
    </xf>
    <xf numFmtId="0" fontId="56" fillId="15" borderId="10" xfId="0" applyFont="1" applyFill="1" applyBorder="1" applyAlignment="1">
      <alignment vertical="center"/>
    </xf>
    <xf numFmtId="0" fontId="56" fillId="15" borderId="10" xfId="0" applyFont="1" applyFill="1" applyBorder="1" applyAlignment="1">
      <alignment horizontal="center" vertical="center"/>
    </xf>
    <xf numFmtId="0" fontId="73" fillId="7" borderId="12" xfId="0" applyFont="1" applyFill="1" applyBorder="1" applyAlignment="1">
      <alignment horizontal="center" vertical="center" wrapText="1"/>
    </xf>
    <xf numFmtId="0" fontId="73" fillId="7" borderId="0" xfId="0" applyFont="1" applyFill="1" applyBorder="1" applyAlignment="1">
      <alignment horizontal="center" vertical="center" wrapText="1"/>
    </xf>
    <xf numFmtId="0" fontId="73" fillId="7" borderId="27" xfId="0" applyFont="1" applyFill="1" applyBorder="1" applyAlignment="1">
      <alignment horizontal="center" vertical="center" wrapText="1"/>
    </xf>
    <xf numFmtId="0" fontId="99" fillId="7" borderId="2" xfId="0" applyFont="1" applyFill="1" applyBorder="1" applyAlignment="1">
      <alignment horizontal="center" vertical="center" wrapText="1"/>
    </xf>
    <xf numFmtId="0" fontId="99" fillId="7" borderId="4" xfId="0" applyFont="1" applyFill="1" applyBorder="1" applyAlignment="1">
      <alignment horizontal="center" vertical="center" wrapText="1"/>
    </xf>
    <xf numFmtId="0" fontId="99" fillId="7" borderId="5" xfId="0" applyFont="1" applyFill="1" applyBorder="1" applyAlignment="1">
      <alignment horizontal="center" vertical="center" wrapText="1"/>
    </xf>
    <xf numFmtId="0" fontId="99" fillId="7" borderId="6" xfId="0" applyFont="1" applyFill="1" applyBorder="1" applyAlignment="1">
      <alignment horizontal="center" vertical="center" wrapText="1"/>
    </xf>
    <xf numFmtId="0" fontId="99" fillId="7" borderId="9" xfId="0" applyFont="1" applyFill="1" applyBorder="1" applyAlignment="1">
      <alignment horizontal="center" vertical="center" wrapText="1"/>
    </xf>
    <xf numFmtId="0" fontId="99" fillId="7" borderId="10" xfId="0" applyFont="1" applyFill="1" applyBorder="1" applyAlignment="1">
      <alignment horizontal="center" vertical="center" wrapText="1"/>
    </xf>
    <xf numFmtId="0" fontId="57" fillId="7" borderId="0" xfId="4" applyFill="1" applyBorder="1" applyAlignment="1">
      <alignment horizontal="center"/>
    </xf>
    <xf numFmtId="0" fontId="57" fillId="7" borderId="1" xfId="4" applyFill="1" applyBorder="1" applyAlignment="1">
      <alignment horizontal="center"/>
    </xf>
    <xf numFmtId="0" fontId="57" fillId="7" borderId="23" xfId="4" applyFill="1" applyBorder="1" applyAlignment="1">
      <alignment horizontal="center"/>
    </xf>
    <xf numFmtId="0" fontId="0" fillId="0" borderId="2" xfId="0" applyBorder="1"/>
    <xf numFmtId="0" fontId="65" fillId="0" borderId="3" xfId="0" applyFont="1" applyBorder="1"/>
    <xf numFmtId="0" fontId="73" fillId="7" borderId="3" xfId="0" applyFont="1" applyFill="1" applyBorder="1" applyAlignment="1">
      <alignment horizontal="center" vertical="center" wrapText="1"/>
    </xf>
    <xf numFmtId="0" fontId="100" fillId="11" borderId="5" xfId="0" applyFont="1" applyFill="1" applyBorder="1"/>
    <xf numFmtId="0" fontId="100" fillId="11" borderId="0" xfId="0" applyFont="1" applyFill="1" applyBorder="1" applyAlignment="1">
      <alignment horizontal="center" vertical="center"/>
    </xf>
    <xf numFmtId="0" fontId="101" fillId="11" borderId="0" xfId="0" applyFont="1" applyFill="1" applyBorder="1" applyAlignment="1">
      <alignment horizontal="center" vertical="center"/>
    </xf>
    <xf numFmtId="0" fontId="100" fillId="0" borderId="5" xfId="0" applyFont="1" applyBorder="1"/>
    <xf numFmtId="10" fontId="100" fillId="0" borderId="0" xfId="0" applyNumberFormat="1" applyFont="1" applyBorder="1" applyAlignment="1">
      <alignment horizontal="center" vertical="center"/>
    </xf>
    <xf numFmtId="0" fontId="57" fillId="7" borderId="74" xfId="4" applyFill="1" applyBorder="1" applyAlignment="1">
      <alignment horizontal="center"/>
    </xf>
    <xf numFmtId="0" fontId="101" fillId="0" borderId="75" xfId="0" applyFont="1" applyBorder="1"/>
    <xf numFmtId="2" fontId="101" fillId="0" borderId="0" xfId="0" applyNumberFormat="1" applyFont="1" applyBorder="1" applyAlignment="1">
      <alignment horizontal="center" vertical="center"/>
    </xf>
    <xf numFmtId="0" fontId="100" fillId="0" borderId="76" xfId="0" applyFont="1" applyBorder="1"/>
    <xf numFmtId="10" fontId="100" fillId="11" borderId="0" xfId="0" applyNumberFormat="1" applyFont="1" applyFill="1" applyBorder="1" applyAlignment="1">
      <alignment horizontal="center"/>
    </xf>
    <xf numFmtId="10" fontId="101" fillId="11" borderId="0" xfId="0" applyNumberFormat="1" applyFont="1" applyFill="1" applyBorder="1" applyAlignment="1">
      <alignment horizontal="center"/>
    </xf>
    <xf numFmtId="2" fontId="101" fillId="11" borderId="0" xfId="0" applyNumberFormat="1" applyFont="1" applyFill="1" applyBorder="1" applyAlignment="1">
      <alignment horizontal="center" vertical="center"/>
    </xf>
    <xf numFmtId="2" fontId="100" fillId="11" borderId="0" xfId="0" applyNumberFormat="1" applyFont="1" applyFill="1" applyBorder="1" applyAlignment="1">
      <alignment horizontal="center" vertical="center"/>
    </xf>
    <xf numFmtId="0" fontId="65" fillId="0" borderId="9" xfId="0" applyFont="1" applyBorder="1"/>
    <xf numFmtId="2" fontId="65" fillId="0" borderId="8" xfId="0" applyNumberFormat="1" applyFont="1" applyBorder="1" applyAlignment="1">
      <alignment horizontal="center" vertical="center"/>
    </xf>
    <xf numFmtId="2" fontId="69" fillId="0" borderId="8" xfId="0" applyNumberFormat="1" applyFont="1" applyBorder="1" applyAlignment="1">
      <alignment horizontal="center" vertical="center"/>
    </xf>
    <xf numFmtId="0" fontId="73" fillId="7" borderId="8" xfId="0" applyFont="1" applyFill="1" applyBorder="1" applyAlignment="1">
      <alignment horizontal="center" vertical="center" wrapText="1"/>
    </xf>
    <xf numFmtId="0" fontId="57" fillId="7" borderId="77" xfId="4" applyFill="1" applyBorder="1" applyAlignment="1">
      <alignment horizontal="center"/>
    </xf>
    <xf numFmtId="0" fontId="57" fillId="7" borderId="78" xfId="4" applyFill="1" applyBorder="1" applyAlignment="1">
      <alignment horizontal="center"/>
    </xf>
    <xf numFmtId="0" fontId="57" fillId="7" borderId="79" xfId="4" applyFill="1" applyBorder="1" applyAlignment="1">
      <alignment horizontal="center"/>
    </xf>
    <xf numFmtId="0" fontId="99" fillId="7" borderId="80" xfId="0" applyFont="1" applyFill="1" applyBorder="1" applyAlignment="1">
      <alignment horizontal="center" vertical="center" wrapText="1"/>
    </xf>
    <xf numFmtId="0" fontId="100" fillId="0" borderId="9" xfId="0" applyFont="1" applyBorder="1"/>
    <xf numFmtId="0" fontId="100" fillId="0" borderId="8" xfId="0" applyFont="1" applyBorder="1" applyAlignment="1">
      <alignment horizontal="center" vertical="center"/>
    </xf>
    <xf numFmtId="0" fontId="101" fillId="0" borderId="8" xfId="0" applyFont="1" applyBorder="1" applyAlignment="1">
      <alignment horizontal="center" vertical="center"/>
    </xf>
    <xf numFmtId="0" fontId="73" fillId="7" borderId="81" xfId="0" applyFont="1" applyFill="1" applyBorder="1" applyAlignment="1">
      <alignment horizontal="center" vertical="center" wrapText="1"/>
    </xf>
    <xf numFmtId="0" fontId="99" fillId="7" borderId="82" xfId="0" applyFont="1" applyFill="1" applyBorder="1" applyAlignment="1">
      <alignment horizontal="center" vertical="center" wrapText="1"/>
    </xf>
    <xf numFmtId="10" fontId="100" fillId="7" borderId="0" xfId="0" applyNumberFormat="1" applyFont="1" applyFill="1" applyBorder="1" applyAlignment="1">
      <alignment horizontal="center" vertical="center"/>
    </xf>
    <xf numFmtId="10" fontId="101" fillId="7" borderId="0" xfId="0" applyNumberFormat="1" applyFont="1" applyFill="1" applyBorder="1" applyAlignment="1">
      <alignment horizontal="center" vertical="center"/>
    </xf>
    <xf numFmtId="0" fontId="87" fillId="7" borderId="0" xfId="135" applyFont="1" applyFill="1"/>
    <xf numFmtId="0" fontId="82" fillId="7" borderId="19" xfId="136" applyFont="1" applyFill="1" applyBorder="1"/>
    <xf numFmtId="0" fontId="82" fillId="7" borderId="19" xfId="136" applyFont="1" applyFill="1" applyBorder="1" applyAlignment="1">
      <alignment horizontal="center"/>
    </xf>
    <xf numFmtId="0" fontId="82" fillId="7" borderId="20" xfId="136" applyFont="1" applyFill="1" applyBorder="1" applyAlignment="1">
      <alignment horizontal="center"/>
    </xf>
    <xf numFmtId="0" fontId="22" fillId="7" borderId="14" xfId="136" applyFill="1" applyBorder="1" applyAlignment="1">
      <alignment horizontal="left"/>
    </xf>
    <xf numFmtId="0" fontId="123" fillId="7" borderId="48" xfId="2" applyNumberFormat="1" applyFont="1" applyFill="1" applyBorder="1" applyAlignment="1"/>
    <xf numFmtId="0" fontId="123" fillId="7" borderId="49" xfId="2" applyNumberFormat="1" applyFont="1" applyFill="1" applyBorder="1" applyAlignment="1"/>
    <xf numFmtId="0" fontId="22" fillId="7" borderId="50" xfId="136" applyFill="1" applyBorder="1" applyAlignment="1">
      <alignment horizontal="left"/>
    </xf>
    <xf numFmtId="10" fontId="22" fillId="7" borderId="51" xfId="136" applyNumberFormat="1" applyFill="1" applyBorder="1"/>
    <xf numFmtId="10" fontId="22" fillId="7" borderId="52" xfId="136" applyNumberFormat="1" applyFill="1" applyBorder="1"/>
    <xf numFmtId="0" fontId="82" fillId="7" borderId="48" xfId="136" applyFont="1" applyFill="1" applyBorder="1"/>
    <xf numFmtId="0" fontId="82" fillId="7" borderId="53" xfId="136" applyFont="1" applyFill="1" applyBorder="1"/>
    <xf numFmtId="0" fontId="82" fillId="7" borderId="54" xfId="136" applyFont="1" applyFill="1" applyBorder="1"/>
    <xf numFmtId="0" fontId="124" fillId="7" borderId="55" xfId="2" applyNumberFormat="1" applyFont="1" applyFill="1" applyBorder="1" applyAlignment="1"/>
    <xf numFmtId="0" fontId="82" fillId="7" borderId="55" xfId="2" applyNumberFormat="1" applyFont="1" applyFill="1" applyBorder="1" applyAlignment="1"/>
    <xf numFmtId="0" fontId="22" fillId="7" borderId="56" xfId="136" applyFill="1" applyBorder="1" applyAlignment="1">
      <alignment horizontal="left"/>
    </xf>
    <xf numFmtId="10" fontId="22" fillId="7" borderId="57" xfId="136" applyNumberFormat="1" applyFill="1" applyBorder="1"/>
    <xf numFmtId="0" fontId="22" fillId="7" borderId="58" xfId="136" applyFill="1" applyBorder="1" applyAlignment="1">
      <alignment horizontal="left"/>
    </xf>
    <xf numFmtId="10" fontId="22" fillId="7" borderId="59" xfId="136" applyNumberFormat="1" applyFill="1" applyBorder="1"/>
    <xf numFmtId="0" fontId="0" fillId="7" borderId="0" xfId="0" applyFill="1" applyAlignment="1">
      <alignment vertical="center"/>
    </xf>
  </cellXfs>
  <cellStyles count="591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Accent1 2" xfId="1" xr:uid="{00000000-0005-0000-0000-000004000000}"/>
    <cellStyle name="Accent2" xfId="5" builtinId="33"/>
    <cellStyle name="Insatisfaisant 2" xfId="2" xr:uid="{00000000-0005-0000-0000-00000A000000}"/>
    <cellStyle name="Monétaire 2" xfId="589" xr:uid="{D93C815D-4733-4634-88F3-BCAB7DBA71C5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51" xfId="588" xr:uid="{27F2AD53-440D-498F-A2E1-816F081129FA}"/>
    <cellStyle name="Normal 52" xfId="590" xr:uid="{05348C6A-4682-49B8-A5F9-DE37DEF7D6FA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22">
    <dxf>
      <numFmt numFmtId="0" formatCode="General"/>
      <fill>
        <patternFill patternType="none">
          <fgColor indexed="64"/>
          <bgColor theme="0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theme="0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theme="0"/>
        </left>
        <right style="thin">
          <color theme="0"/>
        </right>
        <top/>
        <bottom/>
      </border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border outline="0">
        <left style="thin">
          <color rgb="FF999999"/>
        </left>
        <right style="thin">
          <color rgb="FFFFFFFF"/>
        </right>
        <top style="thin">
          <color rgb="FF999999"/>
        </top>
        <bottom style="thin">
          <color rgb="FFFFFFFF"/>
        </bottom>
      </border>
    </dxf>
    <dxf>
      <border outline="0">
        <bottom style="thick">
          <color rgb="FFFFFFFF"/>
        </bottom>
      </border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colors>
    <mruColors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_rels/chart72.xml.rels><?xml version="1.0" encoding="UTF-8" standalone="yes"?>
<Relationships xmlns="http://schemas.openxmlformats.org/package/2006/relationships"><Relationship Id="rId2" Type="http://schemas.microsoft.com/office/2011/relationships/chartColorStyle" Target="colors72.xml"/><Relationship Id="rId1" Type="http://schemas.microsoft.com/office/2011/relationships/chartStyle" Target="style72.xml"/></Relationships>
</file>

<file path=xl/charts/_rels/chart73.xml.rels><?xml version="1.0" encoding="UTF-8" standalone="yes"?>
<Relationships xmlns="http://schemas.openxmlformats.org/package/2006/relationships"><Relationship Id="rId2" Type="http://schemas.microsoft.com/office/2011/relationships/chartColorStyle" Target="colors73.xml"/><Relationship Id="rId1" Type="http://schemas.microsoft.com/office/2011/relationships/chartStyle" Target="style73.xml"/></Relationships>
</file>

<file path=xl/charts/_rels/chart74.xml.rels><?xml version="1.0" encoding="UTF-8" standalone="yes"?>
<Relationships xmlns="http://schemas.openxmlformats.org/package/2006/relationships"><Relationship Id="rId2" Type="http://schemas.microsoft.com/office/2011/relationships/chartColorStyle" Target="colors74.xml"/><Relationship Id="rId1" Type="http://schemas.microsoft.com/office/2011/relationships/chartStyle" Target="style74.xml"/></Relationships>
</file>

<file path=xl/charts/_rels/chart75.xml.rels><?xml version="1.0" encoding="UTF-8" standalone="yes"?>
<Relationships xmlns="http://schemas.openxmlformats.org/package/2006/relationships"><Relationship Id="rId2" Type="http://schemas.microsoft.com/office/2011/relationships/chartColorStyle" Target="colors75.xml"/><Relationship Id="rId1" Type="http://schemas.microsoft.com/office/2011/relationships/chartStyle" Target="style75.xml"/></Relationships>
</file>

<file path=xl/charts/_rels/chart76.xml.rels><?xml version="1.0" encoding="UTF-8" standalone="yes"?>
<Relationships xmlns="http://schemas.openxmlformats.org/package/2006/relationships"><Relationship Id="rId2" Type="http://schemas.microsoft.com/office/2011/relationships/chartColorStyle" Target="colors76.xml"/><Relationship Id="rId1" Type="http://schemas.microsoft.com/office/2011/relationships/chartStyle" Target="style76.xml"/></Relationships>
</file>

<file path=xl/charts/_rels/chart77.xml.rels><?xml version="1.0" encoding="UTF-8" standalone="yes"?>
<Relationships xmlns="http://schemas.openxmlformats.org/package/2006/relationships"><Relationship Id="rId2" Type="http://schemas.microsoft.com/office/2011/relationships/chartColorStyle" Target="colors77.xml"/><Relationship Id="rId1" Type="http://schemas.microsoft.com/office/2011/relationships/chartStyle" Target="style77.xml"/></Relationships>
</file>

<file path=xl/charts/_rels/chart78.xml.rels><?xml version="1.0" encoding="UTF-8" standalone="yes"?>
<Relationships xmlns="http://schemas.openxmlformats.org/package/2006/relationships"><Relationship Id="rId2" Type="http://schemas.microsoft.com/office/2011/relationships/chartColorStyle" Target="colors78.xml"/><Relationship Id="rId1" Type="http://schemas.microsoft.com/office/2011/relationships/chartStyle" Target="style78.xml"/></Relationships>
</file>

<file path=xl/charts/_rels/chart79.xml.rels><?xml version="1.0" encoding="UTF-8" standalone="yes"?>
<Relationships xmlns="http://schemas.openxmlformats.org/package/2006/relationships"><Relationship Id="rId2" Type="http://schemas.microsoft.com/office/2011/relationships/chartColorStyle" Target="colors79.xml"/><Relationship Id="rId1" Type="http://schemas.microsoft.com/office/2011/relationships/chartStyle" Target="style79.xml"/></Relationships>
</file>

<file path=xl/charts/_rels/chart80.xml.rels><?xml version="1.0" encoding="UTF-8" standalone="yes"?>
<Relationships xmlns="http://schemas.openxmlformats.org/package/2006/relationships"><Relationship Id="rId2" Type="http://schemas.microsoft.com/office/2011/relationships/chartColorStyle" Target="colors80.xml"/><Relationship Id="rId1" Type="http://schemas.microsoft.com/office/2011/relationships/chartStyle" Target="style80.xml"/></Relationships>
</file>

<file path=xl/charts/_rels/chart81.xml.rels><?xml version="1.0" encoding="UTF-8" standalone="yes"?>
<Relationships xmlns="http://schemas.openxmlformats.org/package/2006/relationships"><Relationship Id="rId2" Type="http://schemas.microsoft.com/office/2011/relationships/chartColorStyle" Target="colors81.xml"/><Relationship Id="rId1" Type="http://schemas.microsoft.com/office/2011/relationships/chartStyle" Target="style81.xml"/></Relationships>
</file>

<file path=xl/charts/_rels/chart82.xml.rels><?xml version="1.0" encoding="UTF-8" standalone="yes"?>
<Relationships xmlns="http://schemas.openxmlformats.org/package/2006/relationships"><Relationship Id="rId2" Type="http://schemas.microsoft.com/office/2011/relationships/chartColorStyle" Target="colors82.xml"/><Relationship Id="rId1" Type="http://schemas.microsoft.com/office/2011/relationships/chartStyle" Target="style82.xml"/></Relationships>
</file>

<file path=xl/charts/_rels/chart83.xml.rels><?xml version="1.0" encoding="UTF-8" standalone="yes"?>
<Relationships xmlns="http://schemas.openxmlformats.org/package/2006/relationships"><Relationship Id="rId2" Type="http://schemas.microsoft.com/office/2011/relationships/chartColorStyle" Target="colors83.xml"/><Relationship Id="rId1" Type="http://schemas.microsoft.com/office/2011/relationships/chartStyle" Target="style83.xml"/></Relationships>
</file>

<file path=xl/charts/_rels/chart84.xml.rels><?xml version="1.0" encoding="UTF-8" standalone="yes"?>
<Relationships xmlns="http://schemas.openxmlformats.org/package/2006/relationships"><Relationship Id="rId2" Type="http://schemas.microsoft.com/office/2011/relationships/chartColorStyle" Target="colors84.xml"/><Relationship Id="rId1" Type="http://schemas.microsoft.com/office/2011/relationships/chartStyle" Target="style84.xml"/></Relationships>
</file>

<file path=xl/charts/_rels/chart85.xml.rels><?xml version="1.0" encoding="UTF-8" standalone="yes"?>
<Relationships xmlns="http://schemas.openxmlformats.org/package/2006/relationships"><Relationship Id="rId2" Type="http://schemas.microsoft.com/office/2011/relationships/chartColorStyle" Target="colors85.xml"/><Relationship Id="rId1" Type="http://schemas.microsoft.com/office/2011/relationships/chartStyle" Target="style85.xml"/></Relationships>
</file>

<file path=xl/charts/_rels/chart86.xml.rels><?xml version="1.0" encoding="UTF-8" standalone="yes"?>
<Relationships xmlns="http://schemas.openxmlformats.org/package/2006/relationships"><Relationship Id="rId2" Type="http://schemas.microsoft.com/office/2011/relationships/chartColorStyle" Target="colors86.xml"/><Relationship Id="rId1" Type="http://schemas.microsoft.com/office/2011/relationships/chartStyle" Target="style86.xml"/></Relationships>
</file>

<file path=xl/charts/_rels/chart87.xml.rels><?xml version="1.0" encoding="UTF-8" standalone="yes"?>
<Relationships xmlns="http://schemas.openxmlformats.org/package/2006/relationships"><Relationship Id="rId2" Type="http://schemas.microsoft.com/office/2011/relationships/chartColorStyle" Target="colors87.xml"/><Relationship Id="rId1" Type="http://schemas.microsoft.com/office/2011/relationships/chartStyle" Target="style87.xml"/></Relationships>
</file>

<file path=xl/charts/_rels/chart88.xml.rels><?xml version="1.0" encoding="UTF-8" standalone="yes"?>
<Relationships xmlns="http://schemas.openxmlformats.org/package/2006/relationships"><Relationship Id="rId2" Type="http://schemas.microsoft.com/office/2011/relationships/chartColorStyle" Target="colors88.xml"/><Relationship Id="rId1" Type="http://schemas.microsoft.com/office/2011/relationships/chartStyle" Target="style8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'!$A$75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'!$B$75</c:f>
              <c:numCache>
                <c:formatCode>0.00%</c:formatCode>
                <c:ptCount val="1"/>
                <c:pt idx="0">
                  <c:v>0.99852071005917165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83-46F7-A386-000E4B7309B5}"/>
            </c:ext>
          </c:extLst>
        </c:ser>
        <c:ser>
          <c:idx val="1"/>
          <c:order val="1"/>
          <c:tx>
            <c:strRef>
              <c:f>'CS_2G_3G '!$C$74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'!$A$75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'!$C$75</c:f>
              <c:numCache>
                <c:formatCode>0.00%</c:formatCode>
                <c:ptCount val="1"/>
                <c:pt idx="0">
                  <c:v>0.99566473988439308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383-46F7-A386-000E4B7309B5}"/>
            </c:ext>
          </c:extLst>
        </c:ser>
        <c:ser>
          <c:idx val="2"/>
          <c:order val="2"/>
          <c:tx>
            <c:strRef>
              <c:f>'CS_2G_3G '!$D$74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'!$A$75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'!$D$75</c:f>
              <c:numCache>
                <c:formatCode>0.00%</c:formatCode>
                <c:ptCount val="1"/>
                <c:pt idx="0">
                  <c:v>0.9956521739130435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383-46F7-A386-000E4B7309B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'!$A$77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'!$B$77</c:f>
              <c:numCache>
                <c:formatCode>0.00%</c:formatCode>
                <c:ptCount val="1"/>
                <c:pt idx="0">
                  <c:v>1.4814814814814814E-3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89-4AB0-B09C-6742CDA6D860}"/>
            </c:ext>
          </c:extLst>
        </c:ser>
        <c:ser>
          <c:idx val="1"/>
          <c:order val="1"/>
          <c:tx>
            <c:strRef>
              <c:f>'CS_2G_3G '!$C$76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'!$A$77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'!$C$77</c:f>
              <c:numCache>
                <c:formatCode>0.00%</c:formatCode>
                <c:ptCount val="1"/>
                <c:pt idx="0">
                  <c:v>4.3541364296081275E-3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589-4AB0-B09C-6742CDA6D860}"/>
            </c:ext>
          </c:extLst>
        </c:ser>
        <c:ser>
          <c:idx val="2"/>
          <c:order val="2"/>
          <c:tx>
            <c:strRef>
              <c:f>'CS_2G_3G '!$D$76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'!$A$77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'!$D$77</c:f>
              <c:numCache>
                <c:formatCode>0.00%</c:formatCode>
                <c:ptCount val="1"/>
                <c:pt idx="0">
                  <c:v>1.0189228529839884E-2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589-4AB0-B09C-6742CDA6D8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'!$A$57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'!$B$57</c:f>
              <c:numCache>
                <c:formatCode>0.00%</c:formatCode>
                <c:ptCount val="1"/>
                <c:pt idx="0">
                  <c:v>0.99257057949479943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1A-4768-A1CB-E65857DD260C}"/>
            </c:ext>
          </c:extLst>
        </c:ser>
        <c:ser>
          <c:idx val="1"/>
          <c:order val="1"/>
          <c:tx>
            <c:strRef>
              <c:f>'CS_2G_3G '!$C$56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'!$A$57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'!$C$57</c:f>
              <c:numCache>
                <c:formatCode>0.00%</c:formatCode>
                <c:ptCount val="1"/>
                <c:pt idx="0">
                  <c:v>0.9880239520958084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1A-4768-A1CB-E65857DD260C}"/>
            </c:ext>
          </c:extLst>
        </c:ser>
        <c:ser>
          <c:idx val="2"/>
          <c:order val="2"/>
          <c:tx>
            <c:strRef>
              <c:f>'CS_2G_3G '!$D$56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'!$A$57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'!$D$57</c:f>
              <c:numCache>
                <c:formatCode>0.00%</c:formatCode>
                <c:ptCount val="1"/>
                <c:pt idx="0">
                  <c:v>0.98514115898959886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1A-4768-A1CB-E65857DD260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'!$A$59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'!$B$59</c:f>
              <c:numCache>
                <c:formatCode>0.00%</c:formatCode>
                <c:ptCount val="1"/>
                <c:pt idx="0">
                  <c:v>2.9940119760479044E-3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3E-4A41-9BFB-087238019775}"/>
            </c:ext>
          </c:extLst>
        </c:ser>
        <c:ser>
          <c:idx val="1"/>
          <c:order val="1"/>
          <c:tx>
            <c:strRef>
              <c:f>'CS_2G_3G '!$C$58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'!$A$59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'!$C$59</c:f>
              <c:numCache>
                <c:formatCode>0.00%</c:formatCode>
                <c:ptCount val="1"/>
                <c:pt idx="0">
                  <c:v>6.0606060606060606E-3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03E-4A41-9BFB-087238019775}"/>
            </c:ext>
          </c:extLst>
        </c:ser>
        <c:ser>
          <c:idx val="2"/>
          <c:order val="2"/>
          <c:tx>
            <c:strRef>
              <c:f>'CS_2G_3G '!$D$58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'!$A$59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'!$D$59</c:f>
              <c:numCache>
                <c:formatCode>0.00%</c:formatCode>
                <c:ptCount val="1"/>
                <c:pt idx="0">
                  <c:v>9.0497737556561094E-3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03E-4A41-9BFB-08723801977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'!$B$95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'!$A$96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'!$B$96</c:f>
              <c:numCache>
                <c:formatCode>0.00</c:formatCode>
                <c:ptCount val="1"/>
                <c:pt idx="0">
                  <c:v>6.4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F3-47EC-B7DA-07A6397F61B1}"/>
            </c:ext>
          </c:extLst>
        </c:ser>
        <c:ser>
          <c:idx val="1"/>
          <c:order val="1"/>
          <c:tx>
            <c:strRef>
              <c:f>'CS_2G_3G '!$C$95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'!$A$96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'!$C$96</c:f>
              <c:numCache>
                <c:formatCode>0.00</c:formatCode>
                <c:ptCount val="1"/>
                <c:pt idx="0">
                  <c:v>4.5599999999999996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F3-47EC-B7DA-07A6397F61B1}"/>
            </c:ext>
          </c:extLst>
        </c:ser>
        <c:ser>
          <c:idx val="2"/>
          <c:order val="2"/>
          <c:tx>
            <c:strRef>
              <c:f>'CS_2G_3G '!$D$95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'!$A$96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'!$D$96</c:f>
              <c:numCache>
                <c:formatCode>0.00</c:formatCode>
                <c:ptCount val="1"/>
                <c:pt idx="0">
                  <c:v>4.83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F3-47EC-B7DA-07A6397F61B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'!$B$151</c:f>
              <c:numCache>
                <c:formatCode>General</c:formatCode>
                <c:ptCount val="1"/>
                <c:pt idx="0">
                  <c:v>3.6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D1-4041-8890-67525EF89D16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'!$C$151</c:f>
              <c:numCache>
                <c:formatCode>General</c:formatCode>
                <c:ptCount val="1"/>
                <c:pt idx="0">
                  <c:v>4.2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D1-4041-8890-67525EF89D16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'!$D$151</c:f>
              <c:numCache>
                <c:formatCode>General</c:formatCode>
                <c:ptCount val="1"/>
                <c:pt idx="0">
                  <c:v>4.21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D1-4041-8890-67525EF89D1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'!$A$153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'!$B$153</c:f>
              <c:numCache>
                <c:formatCode>0.00</c:formatCode>
                <c:ptCount val="1"/>
                <c:pt idx="0">
                  <c:v>3.89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25-4504-8A40-643C12B7ABA7}"/>
            </c:ext>
          </c:extLst>
        </c:ser>
        <c:ser>
          <c:idx val="1"/>
          <c:order val="1"/>
          <c:tx>
            <c:strRef>
              <c:f>'CS_2G_3G '!$C$152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'!$A$153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'!$C$153</c:f>
              <c:numCache>
                <c:formatCode>0.00</c:formatCode>
                <c:ptCount val="1"/>
                <c:pt idx="0">
                  <c:v>4.24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25-4504-8A40-643C12B7ABA7}"/>
            </c:ext>
          </c:extLst>
        </c:ser>
        <c:ser>
          <c:idx val="2"/>
          <c:order val="2"/>
          <c:tx>
            <c:strRef>
              <c:f>'CS_2G_3G '!$D$152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'!$A$153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'!$D$153</c:f>
              <c:numCache>
                <c:formatCode>0.00</c:formatCode>
                <c:ptCount val="1"/>
                <c:pt idx="0">
                  <c:v>4.2300000000000004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25-4504-8A40-643C12B7ABA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'!$G$94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'!$F$95:$F$96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'!$G$95:$G$96</c:f>
              <c:numCache>
                <c:formatCode>0.00%</c:formatCode>
                <c:ptCount val="2"/>
                <c:pt idx="0">
                  <c:v>0.98640483383685795</c:v>
                </c:pt>
                <c:pt idx="1">
                  <c:v>3.0627871362940277E-3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7-49F7-8A79-05DD451EA32D}"/>
            </c:ext>
          </c:extLst>
        </c:ser>
        <c:ser>
          <c:idx val="1"/>
          <c:order val="1"/>
          <c:tx>
            <c:strRef>
              <c:f>'CS_2G_3G '!$H$94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'!$F$95:$F$96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'!$H$95:$H$96</c:f>
              <c:numCache>
                <c:formatCode>0.00%</c:formatCode>
                <c:ptCount val="2"/>
                <c:pt idx="0">
                  <c:v>1</c:v>
                </c:pt>
                <c:pt idx="1">
                  <c:v>4.5731707317073168E-3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7-49F7-8A79-05DD451EA32D}"/>
            </c:ext>
          </c:extLst>
        </c:ser>
        <c:ser>
          <c:idx val="2"/>
          <c:order val="2"/>
          <c:tx>
            <c:strRef>
              <c:f>'CS_2G_3G '!$I$94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'!$F$95:$F$96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'!$I$95:$I$96</c:f>
              <c:numCache>
                <c:formatCode>0.00%</c:formatCode>
                <c:ptCount val="2"/>
                <c:pt idx="0">
                  <c:v>0.98489425981873113</c:v>
                </c:pt>
                <c:pt idx="1">
                  <c:v>7.6687116564417178E-3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DF7-49F7-8A79-05DD451EA3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14346355224984"/>
          <c:y val="0.16831662648518719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'!$M$83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'!$N$82:$P$82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'!$N$83:$P$83</c:f>
              <c:numCache>
                <c:formatCode>0.00%</c:formatCode>
                <c:ptCount val="3"/>
                <c:pt idx="0">
                  <c:v>1</c:v>
                </c:pt>
                <c:pt idx="1">
                  <c:v>0.96764705882352942</c:v>
                </c:pt>
                <c:pt idx="2">
                  <c:v>0.98273736128236744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9E-4C9E-A931-BB7D5AF1EE56}"/>
            </c:ext>
          </c:extLst>
        </c:ser>
        <c:ser>
          <c:idx val="1"/>
          <c:order val="1"/>
          <c:tx>
            <c:strRef>
              <c:f>'CS_2G_3G '!$M$84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'!$N$82:$P$82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'!$N$84:$P$84</c:f>
              <c:numCache>
                <c:formatCode>0.00%</c:formatCode>
                <c:ptCount val="3"/>
                <c:pt idx="0">
                  <c:v>0</c:v>
                </c:pt>
                <c:pt idx="1">
                  <c:v>3.3434650455927049E-2</c:v>
                </c:pt>
                <c:pt idx="2">
                  <c:v>1.7565872020075281E-2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29E-4C9E-A931-BB7D5AF1EE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'!$B$98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AC-42C3-8A4D-A188763A1D46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AC-42C3-8A4D-A188763A1D4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'!$A$99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'!$B$99</c:f>
              <c:numCache>
                <c:formatCode>0.00</c:formatCode>
                <c:ptCount val="1"/>
                <c:pt idx="0">
                  <c:v>3.02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CAC-42C3-8A4D-A188763A1D46}"/>
            </c:ext>
          </c:extLst>
        </c:ser>
        <c:ser>
          <c:idx val="1"/>
          <c:order val="1"/>
          <c:tx>
            <c:strRef>
              <c:f>'CS_2G_3G '!$C$98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'!$A$99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'!$C$99</c:f>
              <c:numCache>
                <c:formatCode>0.00</c:formatCode>
                <c:ptCount val="1"/>
                <c:pt idx="0">
                  <c:v>1.1599999999999999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CAC-42C3-8A4D-A188763A1D46}"/>
            </c:ext>
          </c:extLst>
        </c:ser>
        <c:ser>
          <c:idx val="2"/>
          <c:order val="2"/>
          <c:tx>
            <c:strRef>
              <c:f>'CS_2G_3G '!$D$98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'!$A$99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'!$D$99</c:f>
              <c:numCache>
                <c:formatCode>0.00</c:formatCode>
                <c:ptCount val="1"/>
                <c:pt idx="0">
                  <c:v>1.86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FCAC-42C3-8A4D-A188763A1D4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'!$A$218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'!$B$217:$D$217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'!$B$218:$D$218</c:f>
              <c:numCache>
                <c:formatCode>0.00%</c:formatCode>
                <c:ptCount val="3"/>
                <c:pt idx="0">
                  <c:v>0.748</c:v>
                </c:pt>
                <c:pt idx="1">
                  <c:v>0.747</c:v>
                </c:pt>
                <c:pt idx="2">
                  <c:v>0.70579999999999998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B-4169-A6BE-E3005DA7BD85}"/>
            </c:ext>
          </c:extLst>
        </c:ser>
        <c:ser>
          <c:idx val="1"/>
          <c:order val="1"/>
          <c:tx>
            <c:strRef>
              <c:f>'CS_2G_3G '!$A$219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'!$B$217:$D$217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'!$B$219:$D$219</c:f>
              <c:numCache>
                <c:formatCode>0.00%</c:formatCode>
                <c:ptCount val="3"/>
                <c:pt idx="0">
                  <c:v>0.17469999999999999</c:v>
                </c:pt>
                <c:pt idx="1">
                  <c:v>0.1792</c:v>
                </c:pt>
                <c:pt idx="2">
                  <c:v>0.21290000000000001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B-4169-A6BE-E3005DA7BD85}"/>
            </c:ext>
          </c:extLst>
        </c:ser>
        <c:ser>
          <c:idx val="2"/>
          <c:order val="2"/>
          <c:tx>
            <c:strRef>
              <c:f>'CS_2G_3G '!$A$220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'!$B$217:$D$217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'!$B$220:$D$220</c:f>
              <c:numCache>
                <c:formatCode>0.00%</c:formatCode>
                <c:ptCount val="3"/>
                <c:pt idx="0">
                  <c:v>0.06</c:v>
                </c:pt>
                <c:pt idx="1">
                  <c:v>6.4199999999999993E-2</c:v>
                </c:pt>
                <c:pt idx="2">
                  <c:v>6.6500000000000004E-2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B2-475A-8E25-DC8B1DC77592}"/>
            </c:ext>
          </c:extLst>
        </c:ser>
        <c:ser>
          <c:idx val="3"/>
          <c:order val="3"/>
          <c:tx>
            <c:strRef>
              <c:f>'CS_2G_3G '!$A$221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'!$B$217:$D$217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'!$B$221:$D$221</c:f>
              <c:numCache>
                <c:formatCode>0.00%</c:formatCode>
                <c:ptCount val="3"/>
                <c:pt idx="0">
                  <c:v>1.7399999999999999E-2</c:v>
                </c:pt>
                <c:pt idx="1">
                  <c:v>9.5999999999999992E-3</c:v>
                </c:pt>
                <c:pt idx="2">
                  <c:v>1.4800000000000001E-2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B2-475A-8E25-DC8B1DC7759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'!$H$109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'!$H$110</c:f>
              <c:numCache>
                <c:formatCode>0.00%</c:formatCode>
                <c:ptCount val="1"/>
                <c:pt idx="0">
                  <c:v>0.98365527488855864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A0-4694-BCDE-308CB9E0C09D}"/>
            </c:ext>
          </c:extLst>
        </c:ser>
        <c:ser>
          <c:idx val="1"/>
          <c:order val="1"/>
          <c:tx>
            <c:strRef>
              <c:f>'CS_2G_3G '!$I$109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'!$I$110</c:f>
              <c:numCache>
                <c:formatCode>0.00%</c:formatCode>
                <c:ptCount val="1"/>
                <c:pt idx="0">
                  <c:v>0.98203592814371254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A0-4694-BCDE-308CB9E0C09D}"/>
            </c:ext>
          </c:extLst>
        </c:ser>
        <c:ser>
          <c:idx val="2"/>
          <c:order val="2"/>
          <c:tx>
            <c:strRef>
              <c:f>'CS_2G_3G '!$J$109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'!$J$110</c:f>
              <c:numCache>
                <c:formatCode>0.00%</c:formatCode>
                <c:ptCount val="1"/>
                <c:pt idx="0">
                  <c:v>0.98365527488855864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A0-4694-BCDE-308CB9E0C0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'!$B$144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'!$A$145:$A$148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'!$B$145:$B$148</c:f>
              <c:numCache>
                <c:formatCode>0.00%</c:formatCode>
                <c:ptCount val="4"/>
                <c:pt idx="0">
                  <c:v>1.5599999999999999E-2</c:v>
                </c:pt>
                <c:pt idx="1">
                  <c:v>1.54E-2</c:v>
                </c:pt>
                <c:pt idx="2">
                  <c:v>0.31159999999999999</c:v>
                </c:pt>
                <c:pt idx="3">
                  <c:v>0.6573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B0-4DF2-AE96-DD62B692B451}"/>
            </c:ext>
          </c:extLst>
        </c:ser>
        <c:ser>
          <c:idx val="1"/>
          <c:order val="1"/>
          <c:tx>
            <c:strRef>
              <c:f>'CS_2G_3G '!$C$144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851-48E5-8FC5-046CAD13AD78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851-48E5-8FC5-046CAD13AD78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9B5-418F-8782-9DD99683FA41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'!$A$145:$A$148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'!$C$145:$C$148</c:f>
              <c:numCache>
                <c:formatCode>0.00%</c:formatCode>
                <c:ptCount val="4"/>
                <c:pt idx="0">
                  <c:v>2.8E-3</c:v>
                </c:pt>
                <c:pt idx="1">
                  <c:v>1.2999999999999999E-2</c:v>
                </c:pt>
                <c:pt idx="2">
                  <c:v>3.4799999999999998E-2</c:v>
                </c:pt>
                <c:pt idx="3">
                  <c:v>0.94930000000000003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B0-4DF2-AE96-DD62B692B451}"/>
            </c:ext>
          </c:extLst>
        </c:ser>
        <c:ser>
          <c:idx val="2"/>
          <c:order val="2"/>
          <c:tx>
            <c:strRef>
              <c:f>'CS_2G_3G '!$D$144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'!$A$145:$A$148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'!$D$145:$D$148</c:f>
              <c:numCache>
                <c:formatCode>0.00%</c:formatCode>
                <c:ptCount val="4"/>
                <c:pt idx="0">
                  <c:v>2.3999999999999998E-3</c:v>
                </c:pt>
                <c:pt idx="1">
                  <c:v>2.2599999999999999E-2</c:v>
                </c:pt>
                <c:pt idx="2">
                  <c:v>2.5399999999999999E-2</c:v>
                </c:pt>
                <c:pt idx="3">
                  <c:v>0.92959999999999998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B0-4DF2-AE96-DD62B692B4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'!$H$143:$H$144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5991E-2"/>
                  <c:y val="-4.6141733599429444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A610-4335-AD5C-C91F894AB2C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'!$G$145:$G$148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'!$H$145:$H$148</c:f>
              <c:numCache>
                <c:formatCode>0.00%</c:formatCode>
                <c:ptCount val="4"/>
                <c:pt idx="0">
                  <c:v>8.9999999999999993E-3</c:v>
                </c:pt>
                <c:pt idx="1">
                  <c:v>8.5000000000000006E-3</c:v>
                </c:pt>
                <c:pt idx="2">
                  <c:v>8.4900000000000003E-2</c:v>
                </c:pt>
                <c:pt idx="3">
                  <c:v>0.98670000000000002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5A-42B7-9EF5-601EE465F394}"/>
            </c:ext>
          </c:extLst>
        </c:ser>
        <c:ser>
          <c:idx val="1"/>
          <c:order val="1"/>
          <c:tx>
            <c:strRef>
              <c:f>'CS_2G_3G '!$I$143:$I$144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F4C-4D42-B739-E854D8E5DF24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4C-4D42-B739-E854D8E5DF24}"/>
                </c:ext>
              </c:extLst>
            </c:dLbl>
            <c:dLbl>
              <c:idx val="3"/>
              <c:layout>
                <c:manualLayout>
                  <c:x val="2.4970296224931091E-2"/>
                  <c:y val="-5.537008031931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'!$G$145:$G$148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'!$I$145:$I$148</c:f>
              <c:numCache>
                <c:formatCode>0.00%</c:formatCode>
                <c:ptCount val="4"/>
                <c:pt idx="0">
                  <c:v>5.1999999999999998E-3</c:v>
                </c:pt>
                <c:pt idx="1">
                  <c:v>1.1900000000000001E-2</c:v>
                </c:pt>
                <c:pt idx="2">
                  <c:v>2.0500000000000001E-2</c:v>
                </c:pt>
                <c:pt idx="3">
                  <c:v>0.96240000000000003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5A-42B7-9EF5-601EE465F394}"/>
            </c:ext>
          </c:extLst>
        </c:ser>
        <c:ser>
          <c:idx val="2"/>
          <c:order val="2"/>
          <c:tx>
            <c:strRef>
              <c:f>'CS_2G_3G '!$J$143:$J$144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F4C-4D42-B739-E854D8E5DF24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'!$G$145:$G$148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'!$J$145:$J$148</c:f>
              <c:numCache>
                <c:formatCode>0.00%</c:formatCode>
                <c:ptCount val="4"/>
                <c:pt idx="0">
                  <c:v>4.1999999999999997E-3</c:v>
                </c:pt>
                <c:pt idx="1">
                  <c:v>1.7500000000000002E-2</c:v>
                </c:pt>
                <c:pt idx="2">
                  <c:v>2.9399999999999999E-2</c:v>
                </c:pt>
                <c:pt idx="3">
                  <c:v>0.94889999999999997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5A-42B7-9EF5-601EE465F39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'!$B$176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'!$A$177:$A$180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'!$B$177:$B$180</c:f>
              <c:numCache>
                <c:formatCode>0.00%</c:formatCode>
                <c:ptCount val="4"/>
                <c:pt idx="0">
                  <c:v>0.51329999999999998</c:v>
                </c:pt>
                <c:pt idx="1">
                  <c:v>0.32350000000000001</c:v>
                </c:pt>
                <c:pt idx="2">
                  <c:v>0.14269999999999999</c:v>
                </c:pt>
                <c:pt idx="3">
                  <c:v>2.06E-2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88-4103-AF9E-310A630D137D}"/>
            </c:ext>
          </c:extLst>
        </c:ser>
        <c:ser>
          <c:idx val="1"/>
          <c:order val="1"/>
          <c:tx>
            <c:strRef>
              <c:f>'CS_2G_3G '!$C$176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1F7-4576-A82D-A23C8109FF4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'!$A$177:$A$180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'!$C$177:$C$180</c:f>
              <c:numCache>
                <c:formatCode>0.00%</c:formatCode>
                <c:ptCount val="4"/>
                <c:pt idx="0">
                  <c:v>0.46010000000000001</c:v>
                </c:pt>
                <c:pt idx="1">
                  <c:v>0.34610000000000002</c:v>
                </c:pt>
                <c:pt idx="2">
                  <c:v>0.17699999999999999</c:v>
                </c:pt>
                <c:pt idx="3">
                  <c:v>1.6799999999999999E-2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88-4103-AF9E-310A630D137D}"/>
            </c:ext>
          </c:extLst>
        </c:ser>
        <c:ser>
          <c:idx val="2"/>
          <c:order val="2"/>
          <c:tx>
            <c:strRef>
              <c:f>'CS_2G_3G '!$D$176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'!$A$177:$A$180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'!$D$177:$D$180</c:f>
              <c:numCache>
                <c:formatCode>0.00%</c:formatCode>
                <c:ptCount val="4"/>
                <c:pt idx="0">
                  <c:v>0.38069999999999998</c:v>
                </c:pt>
                <c:pt idx="1">
                  <c:v>0.4</c:v>
                </c:pt>
                <c:pt idx="2">
                  <c:v>0.1852</c:v>
                </c:pt>
                <c:pt idx="3">
                  <c:v>3.4000000000000002E-2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88-4103-AF9E-310A630D13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'!$G$177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00A-4313-A8D5-463551F7161D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00A-4313-A8D5-463551F7161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'!$G$178</c:f>
              <c:numCache>
                <c:formatCode>General</c:formatCode>
                <c:ptCount val="1"/>
                <c:pt idx="0">
                  <c:v>-8.5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00A-4313-A8D5-463551F7161D}"/>
            </c:ext>
          </c:extLst>
        </c:ser>
        <c:ser>
          <c:idx val="1"/>
          <c:order val="1"/>
          <c:tx>
            <c:strRef>
              <c:f>'CS_2G_3G '!$H$177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'!$H$178</c:f>
              <c:numCache>
                <c:formatCode>General</c:formatCode>
                <c:ptCount val="1"/>
                <c:pt idx="0">
                  <c:v>-8.84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00A-4313-A8D5-463551F7161D}"/>
            </c:ext>
          </c:extLst>
        </c:ser>
        <c:ser>
          <c:idx val="3"/>
          <c:order val="2"/>
          <c:tx>
            <c:strRef>
              <c:f>'CS_2G_3G '!$I$177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'!$I$178</c:f>
              <c:numCache>
                <c:formatCode>General</c:formatCode>
                <c:ptCount val="1"/>
                <c:pt idx="0">
                  <c:v>-9.4600000000000009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00A-4313-A8D5-463551F7161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'!$A$196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'!$A$197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B9-4B7A-93ED-54E9D0AA7641}"/>
            </c:ext>
          </c:extLst>
        </c:ser>
        <c:ser>
          <c:idx val="1"/>
          <c:order val="1"/>
          <c:tx>
            <c:strRef>
              <c:f>'CS_2G_3G '!$B$196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'!$B$197</c:f>
              <c:numCache>
                <c:formatCode>General</c:formatCode>
                <c:ptCount val="1"/>
                <c:pt idx="0">
                  <c:v>5.0000000000000001E-3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B9-4B7A-93ED-54E9D0AA7641}"/>
            </c:ext>
          </c:extLst>
        </c:ser>
        <c:ser>
          <c:idx val="2"/>
          <c:order val="2"/>
          <c:tx>
            <c:strRef>
              <c:f>'CS_2G_3G '!$C$196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'!$C$197</c:f>
              <c:numCache>
                <c:formatCode>General</c:formatCode>
                <c:ptCount val="1"/>
                <c:pt idx="0">
                  <c:v>0.01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B9-4B7A-93ED-54E9D0AA76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'!$A$199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'!$A$200</c:f>
              <c:numCache>
                <c:formatCode>General</c:formatCode>
                <c:ptCount val="1"/>
                <c:pt idx="0">
                  <c:v>0.25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1E-425A-984A-51AC6D4E79ED}"/>
            </c:ext>
          </c:extLst>
        </c:ser>
        <c:ser>
          <c:idx val="1"/>
          <c:order val="1"/>
          <c:tx>
            <c:strRef>
              <c:f>'CS_2G_3G '!$B$199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'!$B$200</c:f>
              <c:numCache>
                <c:formatCode>General</c:formatCode>
                <c:ptCount val="1"/>
                <c:pt idx="0">
                  <c:v>0.06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1E-425A-984A-51AC6D4E79ED}"/>
            </c:ext>
          </c:extLst>
        </c:ser>
        <c:ser>
          <c:idx val="2"/>
          <c:order val="2"/>
          <c:tx>
            <c:strRef>
              <c:f>'CS_2G_3G '!$C$199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'!$C$200</c:f>
              <c:numCache>
                <c:formatCode>General</c:formatCode>
                <c:ptCount val="1"/>
                <c:pt idx="0">
                  <c:v>7.0000000000000007E-2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C1E-425A-984A-51AC6D4E79E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'!$G$94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'!$F$95:$F$96</c15:sqref>
                  </c15:fullRef>
                </c:ext>
              </c:extLst>
              <c:f>'CS_2G_3G '!$F$95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'!$G$95:$G$96</c15:sqref>
                  </c15:fullRef>
                </c:ext>
              </c:extLst>
              <c:f>'CS_2G_3G '!$G$95</c:f>
              <c:numCache>
                <c:formatCode>0.00%</c:formatCode>
                <c:ptCount val="1"/>
                <c:pt idx="0">
                  <c:v>0.98640483383685795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B-4B1B-B6D9-10C599E42FDE}"/>
            </c:ext>
          </c:extLst>
        </c:ser>
        <c:ser>
          <c:idx val="1"/>
          <c:order val="1"/>
          <c:tx>
            <c:strRef>
              <c:f>'CS_2G_3G '!$H$94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'!$F$95:$F$96</c15:sqref>
                  </c15:fullRef>
                </c:ext>
              </c:extLst>
              <c:f>'CS_2G_3G '!$F$95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'!$H$95:$H$96</c15:sqref>
                  </c15:fullRef>
                </c:ext>
              </c:extLst>
              <c:f>'CS_2G_3G '!$H$95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B-4B1B-B6D9-10C599E42FDE}"/>
            </c:ext>
          </c:extLst>
        </c:ser>
        <c:ser>
          <c:idx val="2"/>
          <c:order val="2"/>
          <c:tx>
            <c:strRef>
              <c:f>'CS_2G_3G '!$I$94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'!$F$95:$F$96</c15:sqref>
                  </c15:fullRef>
                </c:ext>
              </c:extLst>
              <c:f>'CS_2G_3G '!$F$95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'!$I$95:$I$96</c15:sqref>
                  </c15:fullRef>
                </c:ext>
              </c:extLst>
              <c:f>'CS_2G_3G '!$I$95</c:f>
              <c:numCache>
                <c:formatCode>0.00%</c:formatCode>
                <c:ptCount val="1"/>
                <c:pt idx="0">
                  <c:v>0.98489425981873113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B-4B1B-B6D9-10C599E42FD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0.88349999999999995</c:v>
                </c:pt>
                <c:pt idx="1">
                  <c:v>1.9199999999999998E-2</c:v>
                </c:pt>
                <c:pt idx="2">
                  <c:v>9.7199999999999995E-2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0.87670000000000003</c:v>
                </c:pt>
                <c:pt idx="1">
                  <c:v>2.69E-2</c:v>
                </c:pt>
                <c:pt idx="2">
                  <c:v>8.5900000000000004E-2</c:v>
                </c:pt>
                <c:pt idx="3">
                  <c:v>0</c:v>
                </c:pt>
                <c:pt idx="4">
                  <c:v>9.9000000000000008E-3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0.28189999999999998</c:v>
                </c:pt>
                <c:pt idx="1">
                  <c:v>0.49540000000000001</c:v>
                </c:pt>
                <c:pt idx="2">
                  <c:v>0.20480000000000001</c:v>
                </c:pt>
                <c:pt idx="3">
                  <c:v>7.9000000000000008E-3</c:v>
                </c:pt>
                <c:pt idx="4">
                  <c:v>1.23E-2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0.99155908639523338</c:v>
                </c:pt>
                <c:pt idx="1">
                  <c:v>9.9304865938430985E-3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0.92619589977220962</c:v>
                </c:pt>
                <c:pt idx="1">
                  <c:v>7.3804100227790437E-2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0.96083172147001938</c:v>
                </c:pt>
                <c:pt idx="1">
                  <c:v>3.9168278529980657E-2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16.809999999999999</c:v>
                </c:pt>
                <c:pt idx="1">
                  <c:v>164.87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12.42</c:v>
                </c:pt>
                <c:pt idx="1">
                  <c:v>163.66999999999999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10.61</c:v>
                </c:pt>
                <c:pt idx="1">
                  <c:v>156.22999999999999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0.42649999999999999</c:v>
                </c:pt>
                <c:pt idx="1">
                  <c:v>0.54590000000000005</c:v>
                </c:pt>
                <c:pt idx="2">
                  <c:v>2.6200000000000001E-2</c:v>
                </c:pt>
                <c:pt idx="3">
                  <c:v>1.4E-3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0.47270000000000001</c:v>
                </c:pt>
                <c:pt idx="1">
                  <c:v>0.50439999999999996</c:v>
                </c:pt>
                <c:pt idx="2">
                  <c:v>2.1899999999999999E-2</c:v>
                </c:pt>
                <c:pt idx="3">
                  <c:v>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0.48139999999999999</c:v>
                </c:pt>
                <c:pt idx="1">
                  <c:v>0.50070000000000003</c:v>
                </c:pt>
                <c:pt idx="2">
                  <c:v>1.7600000000000001E-2</c:v>
                </c:pt>
                <c:pt idx="3">
                  <c:v>2.9999999999999997E-4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'!$C$180:$E$180</c:f>
              <c:strCache>
                <c:ptCount val="2"/>
                <c:pt idx="0">
                  <c:v>OO</c:v>
                </c:pt>
                <c:pt idx="1">
                  <c:v>OR</c:v>
                </c:pt>
              </c:strCache>
            </c:strRef>
          </c:cat>
          <c:val>
            <c:numRef>
              <c:f>'Accessibilité 3G_4G '!$C$181:$E$181</c:f>
              <c:numCache>
                <c:formatCode>0.00%</c:formatCode>
                <c:ptCount val="3"/>
                <c:pt idx="0">
                  <c:v>0.43109999999999998</c:v>
                </c:pt>
                <c:pt idx="1">
                  <c:v>0.33450000000000002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'!$C$180:$E$180</c:f>
              <c:strCache>
                <c:ptCount val="2"/>
                <c:pt idx="0">
                  <c:v>OO</c:v>
                </c:pt>
                <c:pt idx="1">
                  <c:v>OR</c:v>
                </c:pt>
              </c:strCache>
            </c:strRef>
          </c:cat>
          <c:val>
            <c:numRef>
              <c:f>'Accessibilité 3G_4G '!$C$182:$E$182</c:f>
              <c:numCache>
                <c:formatCode>0.00%</c:formatCode>
                <c:ptCount val="3"/>
                <c:pt idx="0">
                  <c:v>0.36930000000000002</c:v>
                </c:pt>
                <c:pt idx="1">
                  <c:v>0.39300000000000002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'!$C$180:$E$180</c:f>
              <c:strCache>
                <c:ptCount val="2"/>
                <c:pt idx="0">
                  <c:v>OO</c:v>
                </c:pt>
                <c:pt idx="1">
                  <c:v>OR</c:v>
                </c:pt>
              </c:strCache>
            </c:strRef>
          </c:cat>
          <c:val>
            <c:numRef>
              <c:f>'Accessibilité 3G_4G '!$C$183:$E$183</c:f>
              <c:numCache>
                <c:formatCode>0.00%</c:formatCode>
                <c:ptCount val="3"/>
                <c:pt idx="0">
                  <c:v>0.1996</c:v>
                </c:pt>
                <c:pt idx="1">
                  <c:v>0.27250000000000002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'!$C$180:$E$180</c:f>
              <c:strCache>
                <c:ptCount val="2"/>
                <c:pt idx="0">
                  <c:v>OO</c:v>
                </c:pt>
                <c:pt idx="1">
                  <c:v>OR</c:v>
                </c:pt>
              </c:strCache>
            </c:strRef>
          </c:cat>
          <c:val>
            <c:numRef>
              <c:f>'Accessibilité 3G_4G '!$C$184:$E$184</c:f>
              <c:numCache>
                <c:formatCode>General</c:formatCode>
                <c:ptCount val="3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'!$B$202:$B$207</c:f>
              <c:numCache>
                <c:formatCode>0.00%</c:formatCode>
                <c:ptCount val="6"/>
                <c:pt idx="0">
                  <c:v>0.99670000000000003</c:v>
                </c:pt>
                <c:pt idx="1">
                  <c:v>3.0999999999999999E-3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'!$C$202:$C$207</c:f>
              <c:numCache>
                <c:formatCode>0.00%</c:formatCode>
                <c:ptCount val="6"/>
                <c:pt idx="0">
                  <c:v>0.99629999999999996</c:v>
                </c:pt>
                <c:pt idx="1">
                  <c:v>2.3999999999999998E-3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'!$A$202:$A$207</c:f>
              <c:strCache>
                <c:ptCount val="6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  <c:pt idx="5">
                  <c:v>&lt; 0</c:v>
                </c:pt>
              </c:strCache>
            </c:strRef>
          </c:cat>
          <c:val>
            <c:numRef>
              <c:f>'Accessibilité 3G_4G '!$D$202:$D$207</c:f>
              <c:numCache>
                <c:formatCode>0.00%</c:formatCode>
                <c:ptCount val="6"/>
                <c:pt idx="0">
                  <c:v>0.99350000000000005</c:v>
                </c:pt>
                <c:pt idx="1">
                  <c:v>4.4000000000000003E-3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27.86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27.62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27.96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15.73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18.13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14.96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0.74209999999999998</c:v>
                </c:pt>
                <c:pt idx="1">
                  <c:v>0.12180000000000001</c:v>
                </c:pt>
                <c:pt idx="2">
                  <c:v>0.1168</c:v>
                </c:pt>
                <c:pt idx="3">
                  <c:v>1.9199999999999998E-2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0.67759999999999998</c:v>
                </c:pt>
                <c:pt idx="1">
                  <c:v>0.13639999999999999</c:v>
                </c:pt>
                <c:pt idx="2">
                  <c:v>0.17580000000000001</c:v>
                </c:pt>
                <c:pt idx="3">
                  <c:v>1.0200000000000001E-2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0.50819999999999999</c:v>
                </c:pt>
                <c:pt idx="1">
                  <c:v>0.27260000000000001</c:v>
                </c:pt>
                <c:pt idx="2">
                  <c:v>0.193</c:v>
                </c:pt>
                <c:pt idx="3">
                  <c:v>2.63E-2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0.1515</c:v>
                </c:pt>
                <c:pt idx="1">
                  <c:v>0.1336</c:v>
                </c:pt>
                <c:pt idx="2">
                  <c:v>0.71489999999999998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0.1424</c:v>
                </c:pt>
                <c:pt idx="1">
                  <c:v>0.32269999999999999</c:v>
                </c:pt>
                <c:pt idx="2">
                  <c:v>0.53490000000000004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0.3861</c:v>
                </c:pt>
                <c:pt idx="1">
                  <c:v>0.27</c:v>
                </c:pt>
                <c:pt idx="2">
                  <c:v>0.29170000000000001</c:v>
                </c:pt>
                <c:pt idx="3">
                  <c:v>5.2200000000000003E-2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1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0.79990000000000006</c:v>
                </c:pt>
                <c:pt idx="1">
                  <c:v>0.1978</c:v>
                </c:pt>
                <c:pt idx="2">
                  <c:v>2.3999999999999998E-3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0.85640000000000005</c:v>
                </c:pt>
                <c:pt idx="1">
                  <c:v>0.14180000000000001</c:v>
                </c:pt>
                <c:pt idx="2">
                  <c:v>1.8E-3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5.6300000000000003E-2</c:v>
                </c:pt>
                <c:pt idx="1">
                  <c:v>0.2384</c:v>
                </c:pt>
                <c:pt idx="2">
                  <c:v>0.70530000000000004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0.23810000000000001</c:v>
                </c:pt>
                <c:pt idx="1">
                  <c:v>0.23330000000000001</c:v>
                </c:pt>
                <c:pt idx="2">
                  <c:v>0.52859999999999996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'!$G$147:$G$149</c:f>
              <c:numCache>
                <c:formatCode>0.00%</c:formatCode>
                <c:ptCount val="3"/>
                <c:pt idx="0">
                  <c:v>0.23810000000000001</c:v>
                </c:pt>
                <c:pt idx="1">
                  <c:v>0.23330000000000001</c:v>
                </c:pt>
                <c:pt idx="2">
                  <c:v>0.52859999999999996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0.40010000000000001</c:v>
                </c:pt>
                <c:pt idx="1">
                  <c:v>0.33260000000000001</c:v>
                </c:pt>
                <c:pt idx="2">
                  <c:v>0.26729999999999998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5EF-49C8-B5E5-FA511F291E57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0.92049999999999998</c:v>
                </c:pt>
                <c:pt idx="1">
                  <c:v>4.7500000000000001E-2</c:v>
                </c:pt>
                <c:pt idx="2">
                  <c:v>2.7E-2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5EF-49C8-B5E5-FA511F291E57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0.22750000000000001</c:v>
                </c:pt>
                <c:pt idx="1">
                  <c:v>3.0499999999999999E-2</c:v>
                </c:pt>
                <c:pt idx="2">
                  <c:v>0.74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EF-49C8-B5E5-FA511F291E5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0.99206349206349209</c:v>
                </c:pt>
                <c:pt idx="1">
                  <c:v>0.98814229249011853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50-4C90-A8ED-65AD07E1661A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1</c:v>
                </c:pt>
                <c:pt idx="1">
                  <c:v>0.99601593625498008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50-4C90-A8ED-65AD07E1661A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0.99601593625498008</c:v>
                </c:pt>
                <c:pt idx="1">
                  <c:v>0.98814229249011853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50-4C90-A8ED-65AD07E1661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43.53</c:v>
                </c:pt>
                <c:pt idx="1">
                  <c:v>11.35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BD-4946-9185-F0F9C7A7A7F5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43.31</c:v>
                </c:pt>
                <c:pt idx="1">
                  <c:v>12.71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BD-4946-9185-F0F9C7A7A7F5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17.02</c:v>
                </c:pt>
                <c:pt idx="1">
                  <c:v>9.58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8BD-4946-9185-F0F9C7A7A7F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4G_5G</a:t>
            </a:r>
          </a:p>
        </c:rich>
      </c:tx>
      <c:layout>
        <c:manualLayout>
          <c:xMode val="edge"/>
          <c:yMode val="edge"/>
          <c:x val="0.30230424440443687"/>
          <c:y val="2.381953569535601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4G'!$C$28:$C$30</c:f>
              <c:numCache>
                <c:formatCode>0.00%</c:formatCode>
                <c:ptCount val="3"/>
                <c:pt idx="0">
                  <c:v>6.4799999999999996E-2</c:v>
                </c:pt>
                <c:pt idx="1">
                  <c:v>0.64459999999999995</c:v>
                </c:pt>
                <c:pt idx="2">
                  <c:v>0.29060000000000002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E58-4DF3-99ED-C91FFB303A4F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4G'!$D$28:$D$30</c:f>
              <c:numCache>
                <c:formatCode>0.00%</c:formatCode>
                <c:ptCount val="3"/>
                <c:pt idx="0">
                  <c:v>0.40739999999999998</c:v>
                </c:pt>
                <c:pt idx="1">
                  <c:v>0.49719999999999998</c:v>
                </c:pt>
                <c:pt idx="2">
                  <c:v>8.9399999999999993E-2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E58-4DF3-99ED-C91FFB303A4F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4G'!$E$28:$E$30</c:f>
              <c:numCache>
                <c:formatCode>0.00%</c:formatCode>
                <c:ptCount val="3"/>
                <c:pt idx="0">
                  <c:v>0.32819999999999999</c:v>
                </c:pt>
                <c:pt idx="1">
                  <c:v>0.5595</c:v>
                </c:pt>
                <c:pt idx="2">
                  <c:v>0.1101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E58-4DF3-99ED-C91FFB303A4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9C5-466E-B86A-0FAF62D89E0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9C5-466E-B86A-0FAF62D89E0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9C5-466E-B86A-0FAF62D89E0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9C5-466E-B86A-0FAF62D89E01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9C5-466E-B86A-0FAF62D89E01}"/>
                </c:ext>
              </c:extLst>
            </c:dLbl>
            <c:dLbl>
              <c:idx val="1"/>
              <c:layout>
                <c:manualLayout>
                  <c:x val="0.13035017497812773"/>
                  <c:y val="-8.021289005540974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9C5-466E-B86A-0FAF62D89E01}"/>
                </c:ext>
              </c:extLst>
            </c:dLbl>
            <c:dLbl>
              <c:idx val="2"/>
              <c:layout>
                <c:manualLayout>
                  <c:x val="-9.0186789151356125E-2"/>
                  <c:y val="5.98920968212306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9C5-466E-B86A-0FAF62D89E0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4G'!$A$99:$A$102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4G'!$B$99:$B$102</c:f>
              <c:numCache>
                <c:formatCode>0.00%</c:formatCode>
                <c:ptCount val="4"/>
                <c:pt idx="0">
                  <c:v>0.42909999999999998</c:v>
                </c:pt>
                <c:pt idx="1">
                  <c:v>0.25669999999999998</c:v>
                </c:pt>
                <c:pt idx="2">
                  <c:v>0.2868</c:v>
                </c:pt>
                <c:pt idx="3">
                  <c:v>2.7400000000000001E-2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C9C5-466E-B86A-0FAF62D89E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AB2-48D1-A729-4E859DA4AC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AB2-48D1-A729-4E859DA4AC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AB2-48D1-A729-4E859DA4AC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AB2-48D1-A729-4E859DA4ACD2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AB2-48D1-A729-4E859DA4ACD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4G'!$F$99:$F$102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4G'!$G$99:$G$102</c:f>
              <c:numCache>
                <c:formatCode>0.00%</c:formatCode>
                <c:ptCount val="4"/>
                <c:pt idx="0">
                  <c:v>0.2727</c:v>
                </c:pt>
                <c:pt idx="1">
                  <c:v>0.3599</c:v>
                </c:pt>
                <c:pt idx="2">
                  <c:v>0.3256</c:v>
                </c:pt>
                <c:pt idx="3">
                  <c:v>4.1799999999999997E-2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B2-48D1-A729-4E859DA4ACD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26D-4A88-AA80-98719873756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26D-4A88-AA80-98719873756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26D-4A88-AA80-98719873756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26D-4A88-AA80-987198737569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26D-4A88-AA80-987198737569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26D-4A88-AA80-987198737569}"/>
                </c:ext>
              </c:extLst>
            </c:dLbl>
            <c:dLbl>
              <c:idx val="3"/>
              <c:layout>
                <c:manualLayout>
                  <c:x val="-5.2777777777777826E-2"/>
                  <c:y val="-0.1157407407407407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26D-4A88-AA80-98719873756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4G'!$C$99:$C$102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4G'!$D$99:$D$102</c:f>
              <c:numCache>
                <c:formatCode>0.00%</c:formatCode>
                <c:ptCount val="4"/>
                <c:pt idx="0">
                  <c:v>0.41880000000000001</c:v>
                </c:pt>
                <c:pt idx="1">
                  <c:v>0.24909999999999999</c:v>
                </c:pt>
                <c:pt idx="2">
                  <c:v>0.25900000000000001</c:v>
                </c:pt>
                <c:pt idx="3">
                  <c:v>7.3099999999999998E-2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26D-4A88-AA80-98719873756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677-4D21-99D1-08CC7827459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677-4D21-99D1-08CC7827459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677-4D21-99D1-08CC7827459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4G'!$A$115:$A$117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4G'!$B$115:$B$117</c:f>
              <c:numCache>
                <c:formatCode>0.00%</c:formatCode>
                <c:ptCount val="3"/>
                <c:pt idx="0">
                  <c:v>0.22869999999999999</c:v>
                </c:pt>
                <c:pt idx="1">
                  <c:v>0.16969999999999999</c:v>
                </c:pt>
                <c:pt idx="2">
                  <c:v>0.60160000000000002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77-4D21-99D1-08CC7827459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555E-2"/>
          <c:y val="0.17171296296296298"/>
          <c:w val="0.93888888888888888"/>
          <c:h val="0.6714577865266842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ED5-4E06-BAB2-96E9D6D5EE4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ED5-4E06-BAB2-96E9D6D5EE4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ED5-4E06-BAB2-96E9D6D5EE4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4G'!$F$115:$F$117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4G'!$G$115:$G$117</c:f>
              <c:numCache>
                <c:formatCode>0.00%</c:formatCode>
                <c:ptCount val="3"/>
                <c:pt idx="0">
                  <c:v>0.30180000000000001</c:v>
                </c:pt>
                <c:pt idx="1">
                  <c:v>0.32250000000000001</c:v>
                </c:pt>
                <c:pt idx="2">
                  <c:v>0.37569999999999998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ED5-4E06-BAB2-96E9D6D5EE4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501-44CD-A27B-1B7D0CE2DAC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501-44CD-A27B-1B7D0CE2DAC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501-44CD-A27B-1B7D0CE2DA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4G'!$J$115:$J$117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4G'!$K$115:$K$117</c:f>
              <c:numCache>
                <c:formatCode>0.00%</c:formatCode>
                <c:ptCount val="3"/>
                <c:pt idx="0">
                  <c:v>0.31759999999999999</c:v>
                </c:pt>
                <c:pt idx="1">
                  <c:v>0.31009999999999999</c:v>
                </c:pt>
                <c:pt idx="2">
                  <c:v>0.30470000000000003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01-44CD-A27B-1B7D0CE2DAC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5"/>
          <c:y val="2.313712023013236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4G'!$E$157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9DA-4F25-8AD2-160D96E664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9DA-4F25-8AD2-160D96E664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9DA-4F25-8AD2-160D96E664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9DA-4F25-8AD2-160D96E664D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9DA-4F25-8AD2-160D96E664D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4G'!$D$158:$D$161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4G'!$E$158:$E$161</c:f>
              <c:numCache>
                <c:formatCode>0.00%</c:formatCode>
                <c:ptCount val="4"/>
                <c:pt idx="0">
                  <c:v>0.3821</c:v>
                </c:pt>
                <c:pt idx="1">
                  <c:v>0.59860000000000002</c:v>
                </c:pt>
                <c:pt idx="2">
                  <c:v>1.9E-2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9DA-4F25-8AD2-160D96E664D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4G'!$G$157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176-401F-A95A-13A9B5FABFD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176-401F-A95A-13A9B5FABFD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176-401F-A95A-13A9B5FABFD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176-401F-A95A-13A9B5FABFD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5176-401F-A95A-13A9B5FABF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4G'!$F$158:$F$161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4G'!$G$158:$G$161</c:f>
              <c:numCache>
                <c:formatCode>0.00%</c:formatCode>
                <c:ptCount val="4"/>
                <c:pt idx="0">
                  <c:v>0.36840000000000001</c:v>
                </c:pt>
                <c:pt idx="1">
                  <c:v>0.60299999999999998</c:v>
                </c:pt>
                <c:pt idx="2">
                  <c:v>2.8400000000000002E-2</c:v>
                </c:pt>
                <c:pt idx="3">
                  <c:v>2.0000000000000001E-4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176-401F-A95A-13A9B5FABFD8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187"/>
          <c:y val="0.90637366419704868"/>
          <c:w val="0.60539958822642026"/>
          <c:h val="6.90687351772159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4G'!$C$157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38E-46A2-9582-05EFB612A51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38E-46A2-9582-05EFB612A51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38E-46A2-9582-05EFB612A51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38E-46A2-9582-05EFB612A514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38E-46A2-9582-05EFB612A51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4G'!$B$158:$B$161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4G'!$C$158:$C$161</c:f>
              <c:numCache>
                <c:formatCode>0.00%</c:formatCode>
                <c:ptCount val="4"/>
                <c:pt idx="0">
                  <c:v>0.34420000000000001</c:v>
                </c:pt>
                <c:pt idx="1">
                  <c:v>0.63429999999999997</c:v>
                </c:pt>
                <c:pt idx="2">
                  <c:v>2.1100000000000001E-2</c:v>
                </c:pt>
                <c:pt idx="3">
                  <c:v>2.9999999999999997E-4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38E-46A2-9582-05EFB612A514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A8E-418F-91CC-2AAB8418884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A8E-418F-91CC-2AAB8418884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A8E-418F-91CC-2AAB8418884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4G'!$E$136:$E$138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4G'!$F$136:$F$138</c:f>
              <c:numCache>
                <c:formatCode>0.00%</c:formatCode>
                <c:ptCount val="3"/>
                <c:pt idx="0">
                  <c:v>0.36370000000000002</c:v>
                </c:pt>
                <c:pt idx="1">
                  <c:v>0.2228</c:v>
                </c:pt>
                <c:pt idx="2">
                  <c:v>0.41449999999999998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A8E-418F-91CC-2AAB841888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Carrier</a:t>
            </a:r>
            <a:r>
              <a:rPr lang="fr-FR" b="1" baseline="0">
                <a:solidFill>
                  <a:schemeClr val="accent2"/>
                </a:solidFill>
              </a:rPr>
              <a:t> aggregation usage (%)</a:t>
            </a:r>
            <a:endParaRPr lang="fr-FR" b="1">
              <a:solidFill>
                <a:schemeClr val="accent2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57B-449F-A671-DDEBB8E0FEB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57B-449F-A671-DDEBB8E0FEB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57B-449F-A671-DDEBB8E0FEB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4G'!$C$136:$C$138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4G'!$D$136:$D$138</c:f>
              <c:numCache>
                <c:formatCode>0.00%</c:formatCode>
                <c:ptCount val="3"/>
                <c:pt idx="0">
                  <c:v>0.21920000000000001</c:v>
                </c:pt>
                <c:pt idx="1">
                  <c:v>0.16980000000000001</c:v>
                </c:pt>
                <c:pt idx="2">
                  <c:v>0.37540000000000001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7B-449F-A671-DDEBB8E0FEB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22F-46BA-AA8C-6BAB6474877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22F-46BA-AA8C-6BAB6474877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22F-46BA-AA8C-6BAB6474877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4G'!$A$136:$A$138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4G'!$B$136:$B$138</c:f>
              <c:numCache>
                <c:formatCode>0.00%</c:formatCode>
                <c:ptCount val="3"/>
                <c:pt idx="0">
                  <c:v>0.42130000000000001</c:v>
                </c:pt>
                <c:pt idx="1">
                  <c:v>0.39939999999999998</c:v>
                </c:pt>
                <c:pt idx="2">
                  <c:v>0.1792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22F-46BA-AA8C-6BAB6474877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506.33</c:v>
                </c:pt>
                <c:pt idx="1">
                  <c:v>93.15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CC-47B0-8230-13CB3924F85D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348.99</c:v>
                </c:pt>
                <c:pt idx="1">
                  <c:v>113.17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CC-47B0-8230-13CB3924F85D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348.7</c:v>
                </c:pt>
                <c:pt idx="1">
                  <c:v>85.88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CC-47B0-8230-13CB3924F8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680071994617344E-2"/>
          <c:y val="0.15131876345771769"/>
          <c:w val="0.8879001005399596"/>
          <c:h val="0.6861017533483618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4G'!$C$174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4G'!$B$175:$B$179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4G'!$C$175:$C$179</c:f>
              <c:numCache>
                <c:formatCode>0.00%</c:formatCode>
                <c:ptCount val="5"/>
                <c:pt idx="0">
                  <c:v>0.129</c:v>
                </c:pt>
                <c:pt idx="1">
                  <c:v>0.312</c:v>
                </c:pt>
                <c:pt idx="2">
                  <c:v>0.26900000000000002</c:v>
                </c:pt>
                <c:pt idx="3">
                  <c:v>0.2203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DA-4B27-92A4-0F8102A943F8}"/>
            </c:ext>
          </c:extLst>
        </c:ser>
        <c:ser>
          <c:idx val="1"/>
          <c:order val="1"/>
          <c:tx>
            <c:strRef>
              <c:f>'HTTP 4G'!$D$174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0DA-4B27-92A4-0F8102A943F8}"/>
                </c:ext>
              </c:extLst>
            </c:dLbl>
            <c:dLbl>
              <c:idx val="1"/>
              <c:layout>
                <c:manualLayout>
                  <c:x val="1.9176520582864238E-2"/>
                  <c:y val="-5.33815158725243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0DA-4B27-92A4-0F8102A943F8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4G'!$B$175:$B$179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4G'!$D$175:$D$179</c:f>
              <c:numCache>
                <c:formatCode>0.00%</c:formatCode>
                <c:ptCount val="5"/>
                <c:pt idx="0">
                  <c:v>8.2900000000000001E-2</c:v>
                </c:pt>
                <c:pt idx="1">
                  <c:v>0.30359999999999998</c:v>
                </c:pt>
                <c:pt idx="2">
                  <c:v>0.28739999999999999</c:v>
                </c:pt>
                <c:pt idx="3">
                  <c:v>0.21629999999999999</c:v>
                </c:pt>
                <c:pt idx="4">
                  <c:v>0.1071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0DA-4B27-92A4-0F8102A943F8}"/>
            </c:ext>
          </c:extLst>
        </c:ser>
        <c:ser>
          <c:idx val="2"/>
          <c:order val="2"/>
          <c:tx>
            <c:strRef>
              <c:f>'HTTP 4G'!$E$174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70DA-4B27-92A4-0F8102A943F8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0DA-4B27-92A4-0F8102A943F8}"/>
                </c:ext>
              </c:extLst>
            </c:dLbl>
            <c:dLbl>
              <c:idx val="4"/>
              <c:layout>
                <c:manualLayout>
                  <c:x val="1.5341228328061295E-2"/>
                  <c:y val="-2.7700192312246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4G'!$B$175:$B$179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4G'!$E$175:$E$179</c:f>
              <c:numCache>
                <c:formatCode>0.00%</c:formatCode>
                <c:ptCount val="5"/>
                <c:pt idx="0">
                  <c:v>0.1069</c:v>
                </c:pt>
                <c:pt idx="1">
                  <c:v>0.36730000000000002</c:v>
                </c:pt>
                <c:pt idx="2">
                  <c:v>0.25690000000000002</c:v>
                </c:pt>
                <c:pt idx="3">
                  <c:v>0.2072</c:v>
                </c:pt>
                <c:pt idx="4">
                  <c:v>6.1699999999999998E-2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70DA-4B27-92A4-0F8102A943F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7.9365079365079361E-3</c:v>
                </c:pt>
                <c:pt idx="1">
                  <c:v>1.1857707509881422E-2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6F-483F-B81E-4A4D3A74AF9F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0</c:v>
                </c:pt>
                <c:pt idx="1">
                  <c:v>3.9840637450199202E-3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6F-483F-B81E-4A4D3A74AF9F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3.9840637450199202E-3</c:v>
                </c:pt>
                <c:pt idx="1">
                  <c:v>1.1857707509881422E-2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6F-483F-B81E-4A4D3A74AF9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4G'!$K$176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4G'!$K$177</c:f>
              <c:numCache>
                <c:formatCode>General</c:formatCode>
                <c:ptCount val="1"/>
                <c:pt idx="0">
                  <c:v>9.64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69-4003-8355-F5369EAC3F29}"/>
            </c:ext>
          </c:extLst>
        </c:ser>
        <c:ser>
          <c:idx val="1"/>
          <c:order val="1"/>
          <c:tx>
            <c:strRef>
              <c:f>'HTTP 4G'!$L$176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4G'!$L$177</c:f>
              <c:numCache>
                <c:formatCode>General</c:formatCode>
                <c:ptCount val="1"/>
                <c:pt idx="0">
                  <c:v>8.33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E69-4003-8355-F5369EAC3F29}"/>
            </c:ext>
          </c:extLst>
        </c:ser>
        <c:ser>
          <c:idx val="2"/>
          <c:order val="2"/>
          <c:tx>
            <c:strRef>
              <c:f>'HTTP 4G'!$M$176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4G'!$M$177</c:f>
              <c:numCache>
                <c:formatCode>General</c:formatCode>
                <c:ptCount val="1"/>
                <c:pt idx="0">
                  <c:v>9.59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E69-4003-8355-F5369EAC3F2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4G'!$B$80:$B$81</c:f>
              <c:numCache>
                <c:formatCode>General</c:formatCode>
                <c:ptCount val="2"/>
                <c:pt idx="0">
                  <c:v>31.84</c:v>
                </c:pt>
                <c:pt idx="1">
                  <c:v>10.46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AA-41BA-941B-858D00CE86E1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4G'!$C$80:$C$81</c:f>
              <c:numCache>
                <c:formatCode>General</c:formatCode>
                <c:ptCount val="2"/>
                <c:pt idx="0">
                  <c:v>32.909999999999997</c:v>
                </c:pt>
                <c:pt idx="1">
                  <c:v>9.1999999999999993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AA-41BA-941B-858D00CE86E1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4G'!$D$80:$D$81</c:f>
              <c:numCache>
                <c:formatCode>General</c:formatCode>
                <c:ptCount val="2"/>
                <c:pt idx="0">
                  <c:v>13.18</c:v>
                </c:pt>
                <c:pt idx="1">
                  <c:v>8.25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AA-41BA-941B-858D00CE86E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4G'!$G$80:$G$81</c:f>
              <c:numCache>
                <c:formatCode>General</c:formatCode>
                <c:ptCount val="2"/>
                <c:pt idx="0">
                  <c:v>222.72</c:v>
                </c:pt>
                <c:pt idx="1">
                  <c:v>69.849999999999994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85-4819-8257-7E7441255EC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4G'!$H$80:$H$81</c:f>
              <c:numCache>
                <c:formatCode>General</c:formatCode>
                <c:ptCount val="2"/>
                <c:pt idx="0">
                  <c:v>150.25</c:v>
                </c:pt>
                <c:pt idx="1">
                  <c:v>74.69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85-4819-8257-7E7441255EC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1D85-4819-8257-7E7441255EC0}"/>
              </c:ext>
            </c:extLst>
          </c:dPt>
          <c:dPt>
            <c:idx val="1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1D85-4819-8257-7E7441255EC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4G'!$I$80:$I$81</c:f>
              <c:numCache>
                <c:formatCode>General</c:formatCode>
                <c:ptCount val="2"/>
                <c:pt idx="0">
                  <c:v>102.83</c:v>
                </c:pt>
                <c:pt idx="1">
                  <c:v>50.55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85-4819-8257-7E7441255EC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4G'!$B$63:$B$64</c15:sqref>
                  </c15:fullRef>
                </c:ext>
              </c:extLst>
              <c:f>'HTTP 4G'!$B$63</c:f>
              <c:numCache>
                <c:formatCode>General</c:formatCode>
                <c:ptCount val="1"/>
                <c:pt idx="0">
                  <c:v>43.53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B1-4CDB-9CF8-F35066C0521F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4G'!$C$63:$C$64</c15:sqref>
                  </c15:fullRef>
                </c:ext>
              </c:extLst>
              <c:f>'HTTP 4G'!$C$63</c:f>
              <c:numCache>
                <c:formatCode>General</c:formatCode>
                <c:ptCount val="1"/>
                <c:pt idx="0">
                  <c:v>43.31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3B1-4CDB-9CF8-F35066C0521F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4G'!$D$63:$D$64</c15:sqref>
                  </c15:fullRef>
                </c:ext>
              </c:extLst>
              <c:f>'HTTP 4G'!$D$63</c:f>
              <c:numCache>
                <c:formatCode>General</c:formatCode>
                <c:ptCount val="1"/>
                <c:pt idx="0">
                  <c:v>17.02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3B1-4CDB-9CF8-F35066C0521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4G'!$G$63:$G$64</c15:sqref>
                  </c15:fullRef>
                </c:ext>
              </c:extLst>
              <c:f>'HTTP 4G'!$G$63</c:f>
              <c:numCache>
                <c:formatCode>General</c:formatCode>
                <c:ptCount val="1"/>
                <c:pt idx="0">
                  <c:v>506.33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F15-4005-BB75-A2E1495E01E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4G'!$H$63:$H$64</c15:sqref>
                  </c15:fullRef>
                </c:ext>
              </c:extLst>
              <c:f>'HTTP 4G'!$H$63</c:f>
              <c:numCache>
                <c:formatCode>General</c:formatCode>
                <c:ptCount val="1"/>
                <c:pt idx="0">
                  <c:v>348.99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F15-4005-BB75-A2E1495E01E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4G'!$I$63:$I$64</c15:sqref>
                  </c15:fullRef>
                </c:ext>
              </c:extLst>
              <c:f>'HTTP 4G'!$I$63</c:f>
              <c:numCache>
                <c:formatCode>General</c:formatCode>
                <c:ptCount val="1"/>
                <c:pt idx="0">
                  <c:v>348.7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F15-4005-BB75-A2E1495E01E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'5G'!$J$101</c:f>
              <c:numCache>
                <c:formatCode>0.0#</c:formatCode>
                <c:ptCount val="1"/>
                <c:pt idx="0">
                  <c:v>8.06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E4E0-450B-9BBB-7F8E0197BBA0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A-E4E0-450B-9BBB-7F8E0197BBA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'5G'!$K$101</c:f>
              <c:numCache>
                <c:formatCode>0.0#</c:formatCode>
                <c:ptCount val="1"/>
                <c:pt idx="0">
                  <c:v>15.41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4E0-450B-9BBB-7F8E0197BBA0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'5G'!$L$101</c:f>
              <c:numCache>
                <c:formatCode>0.0#</c:formatCode>
                <c:ptCount val="1"/>
                <c:pt idx="0">
                  <c:v>11.26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E4E0-450B-9BBB-7F8E0197BB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'5G'!$J$102</c:f>
              <c:numCache>
                <c:formatCode>0.0#</c:formatCode>
                <c:ptCount val="1"/>
                <c:pt idx="0">
                  <c:v>429.48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5D-4CD8-80AB-44401C9CEEBA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'5G'!$K$102</c:f>
              <c:numCache>
                <c:formatCode>0.0#</c:formatCode>
                <c:ptCount val="1"/>
                <c:pt idx="0">
                  <c:v>376.66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5D-4CD8-80AB-44401C9CEEBA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'5G'!$L$102</c:f>
              <c:numCache>
                <c:formatCode>0.0#</c:formatCode>
                <c:ptCount val="1"/>
                <c:pt idx="0">
                  <c:v>344.1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75D-4CD8-80AB-44401C9CEE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3G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3G'!$C$15:$C$16</c:f>
              <c:numCache>
                <c:formatCode>0.00%</c:formatCode>
                <c:ptCount val="2"/>
                <c:pt idx="0">
                  <c:v>0.13450000000000001</c:v>
                </c:pt>
                <c:pt idx="1">
                  <c:v>0.86550000000000005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2B2-443A-A2E0-65E4B2504C96}"/>
            </c:ext>
          </c:extLst>
        </c:ser>
        <c:ser>
          <c:idx val="1"/>
          <c:order val="1"/>
          <c:tx>
            <c:strRef>
              <c:f>'HTTP 3G'!$D$14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3G'!$D$15:$D$16</c:f>
              <c:numCache>
                <c:formatCode>0.00%</c:formatCode>
                <c:ptCount val="2"/>
                <c:pt idx="0">
                  <c:v>2E-3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2B2-443A-A2E0-65E4B2504C96}"/>
            </c:ext>
          </c:extLst>
        </c:ser>
        <c:ser>
          <c:idx val="2"/>
          <c:order val="2"/>
          <c:tx>
            <c:strRef>
              <c:f>'HTTP 3G'!$E$14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3G'!$E$15:$E$16</c:f>
              <c:numCache>
                <c:formatCode>0.00%</c:formatCode>
                <c:ptCount val="2"/>
                <c:pt idx="0">
                  <c:v>0.78759999999999997</c:v>
                </c:pt>
                <c:pt idx="1">
                  <c:v>0.21240000000000001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2B2-443A-A2E0-65E4B2504C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3G'!$D$50:$D$51</c:f>
              <c:numCache>
                <c:formatCode>0.0%</c:formatCode>
                <c:ptCount val="2"/>
                <c:pt idx="0">
                  <c:v>0.99601593625498008</c:v>
                </c:pt>
                <c:pt idx="1">
                  <c:v>0.99206349206349209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7B2-4C5E-90E1-217FC208C45E}"/>
            </c:ext>
          </c:extLst>
        </c:ser>
        <c:ser>
          <c:idx val="1"/>
          <c:order val="1"/>
          <c:tx>
            <c:strRef>
              <c:f>'HTTP 3G'!$E$49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3G'!$E$50:$E$51</c:f>
              <c:numCache>
                <c:formatCode>0.0%</c:formatCode>
                <c:ptCount val="2"/>
                <c:pt idx="0">
                  <c:v>1</c:v>
                </c:pt>
                <c:pt idx="1">
                  <c:v>0.96525096525096521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7B2-4C5E-90E1-217FC208C45E}"/>
            </c:ext>
          </c:extLst>
        </c:ser>
        <c:ser>
          <c:idx val="2"/>
          <c:order val="2"/>
          <c:tx>
            <c:strRef>
              <c:f>'HTTP 3G'!$F$49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3G'!$F$50:$F$51</c:f>
              <c:numCache>
                <c:formatCode>0.0%</c:formatCode>
                <c:ptCount val="2"/>
                <c:pt idx="0">
                  <c:v>1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7B2-4C5E-90E1-217FC208C45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3G'!$B$62:$B$63</c:f>
              <c:numCache>
                <c:formatCode>General</c:formatCode>
                <c:ptCount val="2"/>
                <c:pt idx="0">
                  <c:v>5.5</c:v>
                </c:pt>
                <c:pt idx="1">
                  <c:v>2.06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697-40AD-BB34-9069C8782DFD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3G'!$C$62:$C$63</c:f>
              <c:numCache>
                <c:formatCode>General</c:formatCode>
                <c:ptCount val="2"/>
                <c:pt idx="0">
                  <c:v>6.71</c:v>
                </c:pt>
                <c:pt idx="1">
                  <c:v>1.73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697-40AD-BB34-9069C8782DFD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3G'!$D$62:$D$63</c:f>
              <c:numCache>
                <c:formatCode>General</c:formatCode>
                <c:ptCount val="2"/>
                <c:pt idx="0">
                  <c:v>4.0599999999999996</c:v>
                </c:pt>
                <c:pt idx="1">
                  <c:v>2.37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697-40AD-BB34-9069C8782DF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Modulation</a:t>
            </a:r>
            <a:endParaRPr lang="fr-FR" sz="1400" b="1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C90-4843-B37F-DBFC3CA6A80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C90-4843-B37F-DBFC3CA6A80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C90-4843-B37F-DBFC3CA6A808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C90-4843-B37F-DBFC3CA6A808}"/>
                </c:ext>
              </c:extLst>
            </c:dLbl>
            <c:dLbl>
              <c:idx val="1"/>
              <c:layout>
                <c:manualLayout>
                  <c:x val="-0.13747900322762671"/>
                  <c:y val="0.1389062595253605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C90-4843-B37F-DBFC3CA6A808}"/>
                </c:ext>
              </c:extLst>
            </c:dLbl>
            <c:dLbl>
              <c:idx val="2"/>
              <c:layout>
                <c:manualLayout>
                  <c:x val="-9.0186819063717991E-2"/>
                  <c:y val="-0.1105338649451013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C90-4843-B37F-DBFC3CA6A80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3G'!$A$97:$A$99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3G'!$B$97:$B$99</c:f>
              <c:numCache>
                <c:formatCode>0.00%</c:formatCode>
                <c:ptCount val="3"/>
                <c:pt idx="0">
                  <c:v>0.63300000000000001</c:v>
                </c:pt>
                <c:pt idx="1">
                  <c:v>0.27160000000000001</c:v>
                </c:pt>
                <c:pt idx="2">
                  <c:v>9.5299999999999996E-2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C90-4843-B37F-DBFC3CA6A80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</a:t>
            </a:r>
            <a:r>
              <a:rPr lang="fr-FR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- </a:t>
            </a:r>
            <a:r>
              <a:rPr lang="en-US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 Modulation</a:t>
            </a:r>
            <a:endParaRPr lang="fr-FR"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E25-4B6B-B0A5-F1A11B8047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25-4B6B-B0A5-F1A11B8047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25-4B6B-B0A5-F1A11B804784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E25-4B6B-B0A5-F1A11B804784}"/>
                </c:ext>
              </c:extLst>
            </c:dLbl>
            <c:dLbl>
              <c:idx val="1"/>
              <c:layout>
                <c:manualLayout>
                  <c:x val="-0.10451642636118244"/>
                  <c:y val="7.302031147584961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8.8222583482310921E-2"/>
                      <c:h val="8.2683307332293274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3-AE25-4B6B-B0A5-F1A11B804784}"/>
                </c:ext>
              </c:extLst>
            </c:dLbl>
            <c:dLbl>
              <c:idx val="2"/>
              <c:layout>
                <c:manualLayout>
                  <c:x val="-8.3077159415298862E-2"/>
                  <c:y val="-0.1022281677507886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25-4B6B-B0A5-F1A11B80478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3G'!$F$97:$F$99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3G'!$G$97:$G$99</c:f>
              <c:numCache>
                <c:formatCode>0.00%</c:formatCode>
                <c:ptCount val="3"/>
                <c:pt idx="0">
                  <c:v>0.52</c:v>
                </c:pt>
                <c:pt idx="1">
                  <c:v>0.37530000000000002</c:v>
                </c:pt>
                <c:pt idx="2">
                  <c:v>0.1047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25-4B6B-B0A5-F1A11B80478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HSDPA Modulation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10-4ACB-BF7C-572C0018C39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A10-4ACB-BF7C-572C0018C3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A10-4ACB-BF7C-572C0018C39D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10-4ACB-BF7C-572C0018C39D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A10-4ACB-BF7C-572C0018C39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'HTTP 3G'!$C$97:$C$99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3G'!$D$97:$D$99</c:f>
              <c:numCache>
                <c:formatCode>0.00%</c:formatCode>
                <c:ptCount val="3"/>
                <c:pt idx="0">
                  <c:v>0.62670000000000003</c:v>
                </c:pt>
                <c:pt idx="1">
                  <c:v>0.22009999999999999</c:v>
                </c:pt>
                <c:pt idx="2">
                  <c:v>0.15329999999999999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A10-4ACB-BF7C-572C0018C39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3G'!$G$62:$G$63</c:f>
              <c:numCache>
                <c:formatCode>General</c:formatCode>
                <c:ptCount val="2"/>
                <c:pt idx="0">
                  <c:v>16.920000000000002</c:v>
                </c:pt>
                <c:pt idx="1">
                  <c:v>5.32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EA-40E1-98BB-B1C94AA667C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3G'!$H$62:$H$63</c:f>
              <c:numCache>
                <c:formatCode>General</c:formatCode>
                <c:ptCount val="2"/>
                <c:pt idx="0">
                  <c:v>27.94</c:v>
                </c:pt>
                <c:pt idx="1">
                  <c:v>4.6399999999999997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EA-40E1-98BB-B1C94AA667C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3G'!$I$62:$I$63</c:f>
              <c:numCache>
                <c:formatCode>General</c:formatCode>
                <c:ptCount val="2"/>
                <c:pt idx="0">
                  <c:v>18.2</c:v>
                </c:pt>
                <c:pt idx="1">
                  <c:v>4.9800000000000004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AEA-40E1-98BB-B1C94AA667C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3G'!$C$125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3G'!$C$126:$C$129</c:f>
              <c:numCache>
                <c:formatCode>0.00%</c:formatCode>
                <c:ptCount val="4"/>
                <c:pt idx="0">
                  <c:v>0.79510000000000003</c:v>
                </c:pt>
                <c:pt idx="1">
                  <c:v>0.1638</c:v>
                </c:pt>
                <c:pt idx="2">
                  <c:v>3.8699999999999998E-2</c:v>
                </c:pt>
                <c:pt idx="3">
                  <c:v>2.3999999999999998E-3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C7-422A-8670-3F525652FB53}"/>
            </c:ext>
          </c:extLst>
        </c:ser>
        <c:ser>
          <c:idx val="1"/>
          <c:order val="1"/>
          <c:tx>
            <c:strRef>
              <c:f>'HTTP 3G'!$D$125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7C7-422A-8670-3F525652FB53}"/>
                </c:ext>
              </c:extLst>
            </c:dLbl>
            <c:dLbl>
              <c:idx val="1"/>
              <c:layout>
                <c:manualLayout>
                  <c:x val="1.917653541007662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7C7-422A-8670-3F525652FB53}"/>
                </c:ext>
              </c:extLst>
            </c:dLbl>
            <c:dLbl>
              <c:idx val="2"/>
              <c:layout>
                <c:manualLayout>
                  <c:x val="2.4929496033099605E-2"/>
                  <c:y val="-5.93575549548135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7C7-422A-8670-3F525652FB53}"/>
                </c:ext>
              </c:extLst>
            </c:dLbl>
            <c:dLbl>
              <c:idx val="3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3G'!$D$126:$D$129</c:f>
              <c:numCache>
                <c:formatCode>0.00%</c:formatCode>
                <c:ptCount val="4"/>
                <c:pt idx="0">
                  <c:v>0.66359999999999997</c:v>
                </c:pt>
                <c:pt idx="1">
                  <c:v>0.2311</c:v>
                </c:pt>
                <c:pt idx="2">
                  <c:v>9.6100000000000005E-2</c:v>
                </c:pt>
                <c:pt idx="3">
                  <c:v>9.1999999999999998E-3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C7-422A-8670-3F525652FB53}"/>
            </c:ext>
          </c:extLst>
        </c:ser>
        <c:ser>
          <c:idx val="2"/>
          <c:order val="2"/>
          <c:tx>
            <c:strRef>
              <c:f>'HTTP 3G'!$E$125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B7C7-422A-8670-3F525652FB53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7C7-422A-8670-3F525652FB53}"/>
                </c:ext>
              </c:extLst>
            </c:dLbl>
            <c:dLbl>
              <c:idx val="2"/>
              <c:layout>
                <c:manualLayout>
                  <c:x val="2.3011842492091945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8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3G'!$B$126:$B$129</c:f>
              <c:strCache>
                <c:ptCount val="4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 &lt; 10</c:v>
                </c:pt>
              </c:strCache>
            </c:strRef>
          </c:cat>
          <c:val>
            <c:numRef>
              <c:f>'HTTP 3G'!$E$126:$E$129</c:f>
              <c:numCache>
                <c:formatCode>0.00%</c:formatCode>
                <c:ptCount val="4"/>
                <c:pt idx="0">
                  <c:v>0.77439999999999998</c:v>
                </c:pt>
                <c:pt idx="1">
                  <c:v>0.18540000000000001</c:v>
                </c:pt>
                <c:pt idx="2">
                  <c:v>3.7600000000000001E-2</c:v>
                </c:pt>
                <c:pt idx="3">
                  <c:v>2.5000000000000001E-3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C7-422A-8670-3F525652F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3G'!$D$52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3G'!$D$53:$D$54</c:f>
              <c:numCache>
                <c:formatCode>0.0%</c:formatCode>
                <c:ptCount val="2"/>
                <c:pt idx="0">
                  <c:v>3.3333333333333335E-3</c:v>
                </c:pt>
                <c:pt idx="1">
                  <c:v>6.6666666666666671E-3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F6-4CF3-8F0D-321EE8D8ADAF}"/>
            </c:ext>
          </c:extLst>
        </c:ser>
        <c:ser>
          <c:idx val="1"/>
          <c:order val="1"/>
          <c:tx>
            <c:strRef>
              <c:f>'HTTP 3G'!$E$52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3G'!$E$53:$E$54</c:f>
              <c:numCache>
                <c:formatCode>0.0%</c:formatCode>
                <c:ptCount val="2"/>
                <c:pt idx="0">
                  <c:v>0</c:v>
                </c:pt>
                <c:pt idx="1">
                  <c:v>0.03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9F6-4CF3-8F0D-321EE8D8ADAF}"/>
            </c:ext>
          </c:extLst>
        </c:ser>
        <c:ser>
          <c:idx val="2"/>
          <c:order val="2"/>
          <c:tx>
            <c:strRef>
              <c:f>'HTTP 3G'!$F$52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3G'!$F$53:$F$54</c:f>
              <c:numCache>
                <c:formatCode>0.0%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9F6-4CF3-8F0D-321EE8D8ADA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3G'!$K$127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3G'!$K$128</c:f>
              <c:numCache>
                <c:formatCode>General</c:formatCode>
                <c:ptCount val="1"/>
                <c:pt idx="0">
                  <c:v>23.89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31B-4A52-B5A4-ED00D7D081FC}"/>
            </c:ext>
          </c:extLst>
        </c:ser>
        <c:ser>
          <c:idx val="1"/>
          <c:order val="1"/>
          <c:tx>
            <c:strRef>
              <c:f>'HTTP 3G'!$L$127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3G'!$L$128</c:f>
              <c:numCache>
                <c:formatCode>General</c:formatCode>
                <c:ptCount val="1"/>
                <c:pt idx="0">
                  <c:v>22.3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1B-4A52-B5A4-ED00D7D081FC}"/>
            </c:ext>
          </c:extLst>
        </c:ser>
        <c:ser>
          <c:idx val="2"/>
          <c:order val="2"/>
          <c:tx>
            <c:strRef>
              <c:f>'HTTP 3G'!$M$127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3G'!$M$128</c:f>
              <c:numCache>
                <c:formatCode>General</c:formatCode>
                <c:ptCount val="1"/>
                <c:pt idx="0">
                  <c:v>23.49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1B-4A52-B5A4-ED00D7D081F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3G'!$B$79:$B$80</c:f>
              <c:numCache>
                <c:formatCode>General</c:formatCode>
                <c:ptCount val="2"/>
                <c:pt idx="0">
                  <c:v>5.44</c:v>
                </c:pt>
                <c:pt idx="1">
                  <c:v>1.62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30-43FB-A700-1A9D2289A949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3G'!$C$79:$C$80</c:f>
              <c:numCache>
                <c:formatCode>General</c:formatCode>
                <c:ptCount val="2"/>
                <c:pt idx="0">
                  <c:v>5.59</c:v>
                </c:pt>
                <c:pt idx="1">
                  <c:v>1.45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630-43FB-A700-1A9D2289A949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3G'!$D$79:$D$80</c:f>
              <c:numCache>
                <c:formatCode>General</c:formatCode>
                <c:ptCount val="2"/>
                <c:pt idx="0">
                  <c:v>3.65</c:v>
                </c:pt>
                <c:pt idx="1">
                  <c:v>2.2000000000000002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630-43FB-A700-1A9D2289A94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3G'!$G$79:$G$80</c:f>
              <c:numCache>
                <c:formatCode>General</c:formatCode>
                <c:ptCount val="2"/>
                <c:pt idx="0">
                  <c:v>16.100000000000001</c:v>
                </c:pt>
                <c:pt idx="1">
                  <c:v>4.95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B27-4F34-A593-7EA9ADA62000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3G'!$H$79:$H$80</c:f>
              <c:numCache>
                <c:formatCode>General</c:formatCode>
                <c:ptCount val="2"/>
                <c:pt idx="0">
                  <c:v>18.12</c:v>
                </c:pt>
                <c:pt idx="1">
                  <c:v>4.22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B27-4F34-A593-7EA9ADA62000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3G'!$I$79:$I$80</c:f>
              <c:numCache>
                <c:formatCode>General</c:formatCode>
                <c:ptCount val="2"/>
                <c:pt idx="0">
                  <c:v>13.39</c:v>
                </c:pt>
                <c:pt idx="1">
                  <c:v>4.5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B27-4F34-A593-7EA9ADA6200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effectLst/>
              </a:rPr>
              <a:t>Packet technologie during data transfer 3G</a:t>
            </a:r>
            <a:endParaRPr lang="fr-FR" sz="1400" b="0" i="0" u="none" strike="noStrike" kern="1200" spc="0" baseline="0">
              <a:solidFill>
                <a:sysClr val="windowText" lastClr="000000">
                  <a:lumMod val="65000"/>
                  <a:lumOff val="35000"/>
                </a:sysClr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3G'!$E$28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-4.292929691276394E-2"/>
                  <c:y val="-3.053630196109010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3G'!$E$29:$E$32</c:f>
              <c:numCache>
                <c:formatCode>0.00%</c:formatCode>
                <c:ptCount val="4"/>
                <c:pt idx="0">
                  <c:v>0.78480000000000005</c:v>
                </c:pt>
                <c:pt idx="1">
                  <c:v>0</c:v>
                </c:pt>
                <c:pt idx="2">
                  <c:v>0.21510000000000001</c:v>
                </c:pt>
                <c:pt idx="3">
                  <c:v>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00-42BA-BD9D-37A694380580}"/>
            </c:ext>
          </c:extLst>
        </c:ser>
        <c:ser>
          <c:idx val="1"/>
          <c:order val="1"/>
          <c:tx>
            <c:strRef>
              <c:f>'HTTP 3G'!$F$28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4.0067343785246248E-2"/>
                  <c:y val="-3.053630196109008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3G'!$F$29:$F$32</c:f>
              <c:numCache>
                <c:formatCode>0.00%</c:formatCode>
                <c:ptCount val="4"/>
                <c:pt idx="0">
                  <c:v>2.76E-2</c:v>
                </c:pt>
                <c:pt idx="1">
                  <c:v>0.41760000000000003</c:v>
                </c:pt>
                <c:pt idx="2">
                  <c:v>0.5464</c:v>
                </c:pt>
                <c:pt idx="3">
                  <c:v>4.4999999999999997E-3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800-42BA-BD9D-37A694380580}"/>
            </c:ext>
          </c:extLst>
        </c:ser>
        <c:ser>
          <c:idx val="2"/>
          <c:order val="2"/>
          <c:tx>
            <c:strRef>
              <c:f>'HTTP 3G'!$G$28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8.0134687570492497E-2"/>
                  <c:y val="-2.181164425792149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3G'!$G$29:$G$32</c:f>
              <c:numCache>
                <c:formatCode>0.00%</c:formatCode>
                <c:ptCount val="4"/>
                <c:pt idx="0">
                  <c:v>0.47439999999999999</c:v>
                </c:pt>
                <c:pt idx="1">
                  <c:v>0</c:v>
                </c:pt>
                <c:pt idx="2">
                  <c:v>0.52470000000000006</c:v>
                </c:pt>
                <c:pt idx="3">
                  <c:v>8.9999999999999998E-4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800-42BA-BD9D-37A69438058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62705656"/>
        <c:axId val="562704936"/>
      </c:barChart>
      <c:catAx>
        <c:axId val="56270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4936"/>
        <c:crosses val="autoZero"/>
        <c:auto val="1"/>
        <c:lblAlgn val="ctr"/>
        <c:lblOffset val="100"/>
        <c:noMultiLvlLbl val="0"/>
      </c:catAx>
      <c:valAx>
        <c:axId val="562704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56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elete val="1"/>
            <c:extLst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3G'!$B$62:$B$63</c15:sqref>
                  </c15:fullRef>
                </c:ext>
              </c:extLst>
              <c:f>'HTTP 3G'!$B$62</c:f>
              <c:numCache>
                <c:formatCode>General</c:formatCode>
                <c:ptCount val="1"/>
                <c:pt idx="0">
                  <c:v>5.5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5C-450D-9BA9-B323F47AF5FA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elete val="1"/>
            <c:extLst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3G'!$C$62:$C$63</c15:sqref>
                  </c15:fullRef>
                </c:ext>
              </c:extLst>
              <c:f>'HTTP 3G'!$C$62</c:f>
              <c:numCache>
                <c:formatCode>General</c:formatCode>
                <c:ptCount val="1"/>
                <c:pt idx="0">
                  <c:v>6.71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35C-450D-9BA9-B323F47AF5FA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elete val="1"/>
            <c:extLst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3G'!$D$62:$D$63</c15:sqref>
                  </c15:fullRef>
                </c:ext>
              </c:extLst>
              <c:f>'HTTP 3G'!$D$62</c:f>
              <c:numCache>
                <c:formatCode>General</c:formatCode>
                <c:ptCount val="1"/>
                <c:pt idx="0">
                  <c:v>4.0599999999999996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35C-450D-9BA9-B323F47AF5F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3G'!$G$62:$G$63</c15:sqref>
                  </c15:fullRef>
                </c:ext>
              </c:extLst>
              <c:f>'HTTP 3G'!$G$62</c:f>
              <c:numCache>
                <c:formatCode>General</c:formatCode>
                <c:ptCount val="1"/>
                <c:pt idx="0">
                  <c:v>16.920000000000002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408-47C4-AE14-B440EEB441D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3G'!$H$62:$H$63</c15:sqref>
                  </c15:fullRef>
                </c:ext>
              </c:extLst>
              <c:f>'HTTP 3G'!$H$62</c:f>
              <c:numCache>
                <c:formatCode>General</c:formatCode>
                <c:ptCount val="1"/>
                <c:pt idx="0">
                  <c:v>27.94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408-47C4-AE14-B440EEB441D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3G'!$I$62:$I$63</c15:sqref>
                  </c15:fullRef>
                </c:ext>
              </c:extLst>
              <c:f>'HTTP 3G'!$I$62</c:f>
              <c:numCache>
                <c:formatCode>General</c:formatCode>
                <c:ptCount val="1"/>
                <c:pt idx="0">
                  <c:v>18.2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408-47C4-AE14-B440EEB441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-55.64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-53.46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-56.03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19E-3"/>
                  <c:y val="-2.68441543748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331-4FBD-ACEC-A220DE1E8350}"/>
                </c:ext>
              </c:extLst>
            </c:dLbl>
            <c:dLbl>
              <c:idx val="1"/>
              <c:layout>
                <c:manualLayout>
                  <c:x val="0"/>
                  <c:y val="-1.3447130676626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0.85</c:v>
                </c:pt>
                <c:pt idx="1">
                  <c:v>0.14460000000000001</c:v>
                </c:pt>
                <c:pt idx="2">
                  <c:v>5.4000000000000003E-3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1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FBD-ACEC-A220DE1E8350}"/>
                </c:ext>
              </c:extLst>
            </c:dLbl>
            <c:dLbl>
              <c:idx val="1"/>
              <c:layout>
                <c:manualLayout>
                  <c:x val="5.2749085751738157E-3"/>
                  <c:y val="-0.1072262965642173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0.89139999999999997</c:v>
                </c:pt>
                <c:pt idx="1">
                  <c:v>0.1038</c:v>
                </c:pt>
                <c:pt idx="2">
                  <c:v>4.7999999999999996E-3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31E-2"/>
                  <c:y val="-3.01934102994103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331-4FBD-ACEC-A220DE1E8350}"/>
                </c:ext>
              </c:extLst>
            </c:dLbl>
            <c:dLbl>
              <c:idx val="1"/>
              <c:layout>
                <c:manualLayout>
                  <c:x val="2.1099634300695263E-2"/>
                  <c:y val="-3.689192214852394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0.84089999999999998</c:v>
                </c:pt>
                <c:pt idx="1">
                  <c:v>0.14549999999999999</c:v>
                </c:pt>
                <c:pt idx="2">
                  <c:v>1.3599999999999999E-2</c:v>
                </c:pt>
                <c:pt idx="3">
                  <c:v>0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0.62260000000000004</c:v>
                </c:pt>
                <c:pt idx="1">
                  <c:v>0.34820000000000001</c:v>
                </c:pt>
                <c:pt idx="2">
                  <c:v>2.9100000000000001E-2</c:v>
                </c:pt>
                <c:pt idx="3">
                  <c:v>1E-4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0.628</c:v>
                </c:pt>
                <c:pt idx="1">
                  <c:v>0.3362</c:v>
                </c:pt>
                <c:pt idx="2">
                  <c:v>3.5000000000000003E-2</c:v>
                </c:pt>
                <c:pt idx="3">
                  <c:v>8.0000000000000004E-4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0.44009999999999999</c:v>
                </c:pt>
                <c:pt idx="1">
                  <c:v>0.4642</c:v>
                </c:pt>
                <c:pt idx="2">
                  <c:v>9.2999999999999999E-2</c:v>
                </c:pt>
                <c:pt idx="3">
                  <c:v>2.5999999999999999E-3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-61.07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-60.53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D5C-4051-8E79-965246877D3E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-65.5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D5C-4051-8E79-965246877D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-73.239999999999995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-78.400000000000006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-78.739999999999995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0.71530000000000005</c:v>
                </c:pt>
                <c:pt idx="1">
                  <c:v>0.21740000000000001</c:v>
                </c:pt>
                <c:pt idx="2">
                  <c:v>6.3299999999999995E-2</c:v>
                </c:pt>
                <c:pt idx="3">
                  <c:v>3.0000000000000001E-3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0.53359999999999996</c:v>
                </c:pt>
                <c:pt idx="1">
                  <c:v>0.2954</c:v>
                </c:pt>
                <c:pt idx="2">
                  <c:v>0.14899999999999999</c:v>
                </c:pt>
                <c:pt idx="3">
                  <c:v>2.1499999999999998E-2</c:v>
                </c:pt>
                <c:pt idx="4">
                  <c:v>5.0000000000000001E-4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0.51929999999999998</c:v>
                </c:pt>
                <c:pt idx="1">
                  <c:v>0.28910000000000002</c:v>
                </c:pt>
                <c:pt idx="2">
                  <c:v>0.16639999999999999</c:v>
                </c:pt>
                <c:pt idx="3">
                  <c:v>2.1000000000000001E-2</c:v>
                </c:pt>
                <c:pt idx="4">
                  <c:v>4.3E-3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0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1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3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7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3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4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5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6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7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8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.xml"/><Relationship Id="rId13" Type="http://schemas.openxmlformats.org/officeDocument/2006/relationships/chart" Target="../charts/chart12.xml"/><Relationship Id="rId18" Type="http://schemas.openxmlformats.org/officeDocument/2006/relationships/chart" Target="../charts/chart17.xml"/><Relationship Id="rId26" Type="http://schemas.openxmlformats.org/officeDocument/2006/relationships/image" Target="../media/image15.png"/><Relationship Id="rId3" Type="http://schemas.openxmlformats.org/officeDocument/2006/relationships/chart" Target="../charts/chart2.xml"/><Relationship Id="rId21" Type="http://schemas.openxmlformats.org/officeDocument/2006/relationships/image" Target="../media/image10.png"/><Relationship Id="rId7" Type="http://schemas.openxmlformats.org/officeDocument/2006/relationships/chart" Target="../charts/chart6.xml"/><Relationship Id="rId12" Type="http://schemas.openxmlformats.org/officeDocument/2006/relationships/chart" Target="../charts/chart11.xml"/><Relationship Id="rId17" Type="http://schemas.openxmlformats.org/officeDocument/2006/relationships/chart" Target="../charts/chart16.xml"/><Relationship Id="rId25" Type="http://schemas.openxmlformats.org/officeDocument/2006/relationships/image" Target="../media/image14.png"/><Relationship Id="rId2" Type="http://schemas.openxmlformats.org/officeDocument/2006/relationships/chart" Target="../charts/chart1.xml"/><Relationship Id="rId16" Type="http://schemas.openxmlformats.org/officeDocument/2006/relationships/chart" Target="../charts/chart15.xml"/><Relationship Id="rId20" Type="http://schemas.openxmlformats.org/officeDocument/2006/relationships/image" Target="../media/image9.png"/><Relationship Id="rId29" Type="http://schemas.openxmlformats.org/officeDocument/2006/relationships/image" Target="../media/image18.png"/><Relationship Id="rId1" Type="http://schemas.openxmlformats.org/officeDocument/2006/relationships/image" Target="../media/image8.png"/><Relationship Id="rId6" Type="http://schemas.openxmlformats.org/officeDocument/2006/relationships/chart" Target="../charts/chart5.xml"/><Relationship Id="rId11" Type="http://schemas.openxmlformats.org/officeDocument/2006/relationships/chart" Target="../charts/chart10.xml"/><Relationship Id="rId24" Type="http://schemas.openxmlformats.org/officeDocument/2006/relationships/image" Target="../media/image13.png"/><Relationship Id="rId32" Type="http://schemas.openxmlformats.org/officeDocument/2006/relationships/chart" Target="../charts/chart19.xml"/><Relationship Id="rId5" Type="http://schemas.openxmlformats.org/officeDocument/2006/relationships/chart" Target="../charts/chart4.xml"/><Relationship Id="rId15" Type="http://schemas.openxmlformats.org/officeDocument/2006/relationships/chart" Target="../charts/chart14.xml"/><Relationship Id="rId23" Type="http://schemas.openxmlformats.org/officeDocument/2006/relationships/image" Target="../media/image12.png"/><Relationship Id="rId28" Type="http://schemas.openxmlformats.org/officeDocument/2006/relationships/image" Target="../media/image17.png"/><Relationship Id="rId10" Type="http://schemas.openxmlformats.org/officeDocument/2006/relationships/chart" Target="../charts/chart9.xml"/><Relationship Id="rId19" Type="http://schemas.openxmlformats.org/officeDocument/2006/relationships/chart" Target="../charts/chart18.xml"/><Relationship Id="rId31" Type="http://schemas.openxmlformats.org/officeDocument/2006/relationships/image" Target="../media/image20.png"/><Relationship Id="rId4" Type="http://schemas.openxmlformats.org/officeDocument/2006/relationships/chart" Target="../charts/chart3.xml"/><Relationship Id="rId9" Type="http://schemas.openxmlformats.org/officeDocument/2006/relationships/chart" Target="../charts/chart8.xml"/><Relationship Id="rId14" Type="http://schemas.openxmlformats.org/officeDocument/2006/relationships/chart" Target="../charts/chart13.xml"/><Relationship Id="rId22" Type="http://schemas.openxmlformats.org/officeDocument/2006/relationships/image" Target="../media/image11.png"/><Relationship Id="rId27" Type="http://schemas.openxmlformats.org/officeDocument/2006/relationships/image" Target="../media/image16.png"/><Relationship Id="rId30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7.xml"/><Relationship Id="rId13" Type="http://schemas.openxmlformats.org/officeDocument/2006/relationships/chart" Target="../charts/chart32.xml"/><Relationship Id="rId18" Type="http://schemas.openxmlformats.org/officeDocument/2006/relationships/chart" Target="../charts/chart37.xml"/><Relationship Id="rId26" Type="http://schemas.openxmlformats.org/officeDocument/2006/relationships/image" Target="../media/image24.png"/><Relationship Id="rId3" Type="http://schemas.openxmlformats.org/officeDocument/2006/relationships/chart" Target="../charts/chart22.xml"/><Relationship Id="rId21" Type="http://schemas.openxmlformats.org/officeDocument/2006/relationships/chart" Target="../charts/chart40.xml"/><Relationship Id="rId7" Type="http://schemas.openxmlformats.org/officeDocument/2006/relationships/chart" Target="../charts/chart26.xml"/><Relationship Id="rId12" Type="http://schemas.openxmlformats.org/officeDocument/2006/relationships/chart" Target="../charts/chart31.xml"/><Relationship Id="rId17" Type="http://schemas.openxmlformats.org/officeDocument/2006/relationships/chart" Target="../charts/chart36.xml"/><Relationship Id="rId25" Type="http://schemas.openxmlformats.org/officeDocument/2006/relationships/image" Target="../media/image23.png"/><Relationship Id="rId2" Type="http://schemas.openxmlformats.org/officeDocument/2006/relationships/chart" Target="../charts/chart21.xml"/><Relationship Id="rId16" Type="http://schemas.openxmlformats.org/officeDocument/2006/relationships/chart" Target="../charts/chart35.xml"/><Relationship Id="rId20" Type="http://schemas.openxmlformats.org/officeDocument/2006/relationships/chart" Target="../charts/chart39.xml"/><Relationship Id="rId1" Type="http://schemas.openxmlformats.org/officeDocument/2006/relationships/chart" Target="../charts/chart20.xml"/><Relationship Id="rId6" Type="http://schemas.openxmlformats.org/officeDocument/2006/relationships/chart" Target="../charts/chart25.xml"/><Relationship Id="rId11" Type="http://schemas.openxmlformats.org/officeDocument/2006/relationships/chart" Target="../charts/chart30.xml"/><Relationship Id="rId24" Type="http://schemas.openxmlformats.org/officeDocument/2006/relationships/image" Target="../media/image22.png"/><Relationship Id="rId5" Type="http://schemas.openxmlformats.org/officeDocument/2006/relationships/chart" Target="../charts/chart24.xml"/><Relationship Id="rId15" Type="http://schemas.openxmlformats.org/officeDocument/2006/relationships/chart" Target="../charts/chart34.xml"/><Relationship Id="rId23" Type="http://schemas.openxmlformats.org/officeDocument/2006/relationships/image" Target="../media/image21.png"/><Relationship Id="rId28" Type="http://schemas.openxmlformats.org/officeDocument/2006/relationships/image" Target="../media/image26.png"/><Relationship Id="rId10" Type="http://schemas.openxmlformats.org/officeDocument/2006/relationships/chart" Target="../charts/chart29.xml"/><Relationship Id="rId19" Type="http://schemas.openxmlformats.org/officeDocument/2006/relationships/chart" Target="../charts/chart38.xml"/><Relationship Id="rId4" Type="http://schemas.openxmlformats.org/officeDocument/2006/relationships/chart" Target="../charts/chart23.xml"/><Relationship Id="rId9" Type="http://schemas.openxmlformats.org/officeDocument/2006/relationships/chart" Target="../charts/chart28.xml"/><Relationship Id="rId14" Type="http://schemas.openxmlformats.org/officeDocument/2006/relationships/chart" Target="../charts/chart33.xml"/><Relationship Id="rId22" Type="http://schemas.openxmlformats.org/officeDocument/2006/relationships/chart" Target="../charts/chart41.xml"/><Relationship Id="rId27" Type="http://schemas.openxmlformats.org/officeDocument/2006/relationships/image" Target="../media/image2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9.xml"/><Relationship Id="rId13" Type="http://schemas.openxmlformats.org/officeDocument/2006/relationships/chart" Target="../charts/chart54.xml"/><Relationship Id="rId18" Type="http://schemas.openxmlformats.org/officeDocument/2006/relationships/chart" Target="../charts/chart59.xml"/><Relationship Id="rId3" Type="http://schemas.openxmlformats.org/officeDocument/2006/relationships/chart" Target="../charts/chart44.xml"/><Relationship Id="rId21" Type="http://schemas.openxmlformats.org/officeDocument/2006/relationships/chart" Target="../charts/chart62.xml"/><Relationship Id="rId7" Type="http://schemas.openxmlformats.org/officeDocument/2006/relationships/chart" Target="../charts/chart48.xml"/><Relationship Id="rId12" Type="http://schemas.openxmlformats.org/officeDocument/2006/relationships/chart" Target="../charts/chart53.xml"/><Relationship Id="rId17" Type="http://schemas.openxmlformats.org/officeDocument/2006/relationships/chart" Target="../charts/chart58.xml"/><Relationship Id="rId2" Type="http://schemas.openxmlformats.org/officeDocument/2006/relationships/chart" Target="../charts/chart43.xml"/><Relationship Id="rId16" Type="http://schemas.openxmlformats.org/officeDocument/2006/relationships/chart" Target="../charts/chart57.xml"/><Relationship Id="rId20" Type="http://schemas.openxmlformats.org/officeDocument/2006/relationships/chart" Target="../charts/chart61.xml"/><Relationship Id="rId1" Type="http://schemas.openxmlformats.org/officeDocument/2006/relationships/chart" Target="../charts/chart42.xml"/><Relationship Id="rId6" Type="http://schemas.openxmlformats.org/officeDocument/2006/relationships/chart" Target="../charts/chart47.xml"/><Relationship Id="rId11" Type="http://schemas.openxmlformats.org/officeDocument/2006/relationships/chart" Target="../charts/chart52.xml"/><Relationship Id="rId24" Type="http://schemas.openxmlformats.org/officeDocument/2006/relationships/chart" Target="../charts/chart65.xml"/><Relationship Id="rId5" Type="http://schemas.openxmlformats.org/officeDocument/2006/relationships/chart" Target="../charts/chart46.xml"/><Relationship Id="rId15" Type="http://schemas.openxmlformats.org/officeDocument/2006/relationships/chart" Target="../charts/chart56.xml"/><Relationship Id="rId23" Type="http://schemas.openxmlformats.org/officeDocument/2006/relationships/chart" Target="../charts/chart64.xml"/><Relationship Id="rId10" Type="http://schemas.openxmlformats.org/officeDocument/2006/relationships/chart" Target="../charts/chart51.xml"/><Relationship Id="rId19" Type="http://schemas.openxmlformats.org/officeDocument/2006/relationships/chart" Target="../charts/chart60.xml"/><Relationship Id="rId4" Type="http://schemas.openxmlformats.org/officeDocument/2006/relationships/chart" Target="../charts/chart45.xml"/><Relationship Id="rId9" Type="http://schemas.openxmlformats.org/officeDocument/2006/relationships/chart" Target="../charts/chart50.xml"/><Relationship Id="rId14" Type="http://schemas.openxmlformats.org/officeDocument/2006/relationships/chart" Target="../charts/chart55.xml"/><Relationship Id="rId22" Type="http://schemas.openxmlformats.org/officeDocument/2006/relationships/chart" Target="../charts/chart63.xml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png"/><Relationship Id="rId18" Type="http://schemas.openxmlformats.org/officeDocument/2006/relationships/image" Target="../media/image45.png"/><Relationship Id="rId26" Type="http://schemas.openxmlformats.org/officeDocument/2006/relationships/image" Target="../media/image53.png"/><Relationship Id="rId21" Type="http://schemas.openxmlformats.org/officeDocument/2006/relationships/image" Target="../media/image48.png"/><Relationship Id="rId34" Type="http://schemas.openxmlformats.org/officeDocument/2006/relationships/image" Target="../media/image61.png"/><Relationship Id="rId7" Type="http://schemas.openxmlformats.org/officeDocument/2006/relationships/image" Target="../media/image34.png"/><Relationship Id="rId12" Type="http://schemas.openxmlformats.org/officeDocument/2006/relationships/image" Target="../media/image39.png"/><Relationship Id="rId17" Type="http://schemas.openxmlformats.org/officeDocument/2006/relationships/image" Target="../media/image44.png"/><Relationship Id="rId25" Type="http://schemas.openxmlformats.org/officeDocument/2006/relationships/image" Target="../media/image52.png"/><Relationship Id="rId33" Type="http://schemas.openxmlformats.org/officeDocument/2006/relationships/image" Target="../media/image60.png"/><Relationship Id="rId38" Type="http://schemas.openxmlformats.org/officeDocument/2006/relationships/image" Target="../media/image65.png"/><Relationship Id="rId2" Type="http://schemas.openxmlformats.org/officeDocument/2006/relationships/chart" Target="../charts/chart67.xml"/><Relationship Id="rId16" Type="http://schemas.openxmlformats.org/officeDocument/2006/relationships/image" Target="../media/image43.png"/><Relationship Id="rId20" Type="http://schemas.openxmlformats.org/officeDocument/2006/relationships/image" Target="../media/image47.png"/><Relationship Id="rId29" Type="http://schemas.openxmlformats.org/officeDocument/2006/relationships/image" Target="../media/image56.png"/><Relationship Id="rId1" Type="http://schemas.openxmlformats.org/officeDocument/2006/relationships/chart" Target="../charts/chart66.xml"/><Relationship Id="rId6" Type="http://schemas.openxmlformats.org/officeDocument/2006/relationships/image" Target="../media/image33.png"/><Relationship Id="rId11" Type="http://schemas.openxmlformats.org/officeDocument/2006/relationships/image" Target="../media/image38.png"/><Relationship Id="rId24" Type="http://schemas.openxmlformats.org/officeDocument/2006/relationships/image" Target="../media/image51.png"/><Relationship Id="rId32" Type="http://schemas.openxmlformats.org/officeDocument/2006/relationships/image" Target="../media/image59.png"/><Relationship Id="rId37" Type="http://schemas.openxmlformats.org/officeDocument/2006/relationships/image" Target="../media/image64.png"/><Relationship Id="rId5" Type="http://schemas.openxmlformats.org/officeDocument/2006/relationships/image" Target="../media/image32.png"/><Relationship Id="rId15" Type="http://schemas.openxmlformats.org/officeDocument/2006/relationships/image" Target="../media/image42.png"/><Relationship Id="rId23" Type="http://schemas.openxmlformats.org/officeDocument/2006/relationships/image" Target="../media/image50.png"/><Relationship Id="rId28" Type="http://schemas.openxmlformats.org/officeDocument/2006/relationships/image" Target="../media/image55.png"/><Relationship Id="rId36" Type="http://schemas.openxmlformats.org/officeDocument/2006/relationships/image" Target="../media/image63.png"/><Relationship Id="rId10" Type="http://schemas.openxmlformats.org/officeDocument/2006/relationships/image" Target="../media/image37.png"/><Relationship Id="rId19" Type="http://schemas.openxmlformats.org/officeDocument/2006/relationships/image" Target="../media/image46.png"/><Relationship Id="rId31" Type="http://schemas.openxmlformats.org/officeDocument/2006/relationships/image" Target="../media/image58.png"/><Relationship Id="rId4" Type="http://schemas.openxmlformats.org/officeDocument/2006/relationships/image" Target="../media/image31.png"/><Relationship Id="rId9" Type="http://schemas.openxmlformats.org/officeDocument/2006/relationships/image" Target="../media/image36.png"/><Relationship Id="rId14" Type="http://schemas.openxmlformats.org/officeDocument/2006/relationships/image" Target="../media/image41.png"/><Relationship Id="rId22" Type="http://schemas.openxmlformats.org/officeDocument/2006/relationships/image" Target="../media/image49.png"/><Relationship Id="rId27" Type="http://schemas.openxmlformats.org/officeDocument/2006/relationships/image" Target="../media/image54.png"/><Relationship Id="rId30" Type="http://schemas.openxmlformats.org/officeDocument/2006/relationships/image" Target="../media/image57.png"/><Relationship Id="rId35" Type="http://schemas.openxmlformats.org/officeDocument/2006/relationships/image" Target="../media/image62.png"/><Relationship Id="rId8" Type="http://schemas.openxmlformats.org/officeDocument/2006/relationships/image" Target="../media/image35.png"/><Relationship Id="rId3" Type="http://schemas.openxmlformats.org/officeDocument/2006/relationships/image" Target="../media/image30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5.xml"/><Relationship Id="rId13" Type="http://schemas.openxmlformats.org/officeDocument/2006/relationships/chart" Target="../charts/chart80.xml"/><Relationship Id="rId3" Type="http://schemas.openxmlformats.org/officeDocument/2006/relationships/chart" Target="../charts/chart70.xml"/><Relationship Id="rId7" Type="http://schemas.openxmlformats.org/officeDocument/2006/relationships/chart" Target="../charts/chart74.xml"/><Relationship Id="rId12" Type="http://schemas.openxmlformats.org/officeDocument/2006/relationships/chart" Target="../charts/chart79.xml"/><Relationship Id="rId2" Type="http://schemas.openxmlformats.org/officeDocument/2006/relationships/chart" Target="../charts/chart69.xml"/><Relationship Id="rId1" Type="http://schemas.openxmlformats.org/officeDocument/2006/relationships/chart" Target="../charts/chart68.xml"/><Relationship Id="rId6" Type="http://schemas.openxmlformats.org/officeDocument/2006/relationships/chart" Target="../charts/chart73.xml"/><Relationship Id="rId11" Type="http://schemas.openxmlformats.org/officeDocument/2006/relationships/chart" Target="../charts/chart78.xml"/><Relationship Id="rId5" Type="http://schemas.openxmlformats.org/officeDocument/2006/relationships/chart" Target="../charts/chart72.xml"/><Relationship Id="rId15" Type="http://schemas.openxmlformats.org/officeDocument/2006/relationships/chart" Target="../charts/chart82.xml"/><Relationship Id="rId10" Type="http://schemas.openxmlformats.org/officeDocument/2006/relationships/chart" Target="../charts/chart77.xml"/><Relationship Id="rId4" Type="http://schemas.openxmlformats.org/officeDocument/2006/relationships/chart" Target="../charts/chart71.xml"/><Relationship Id="rId9" Type="http://schemas.openxmlformats.org/officeDocument/2006/relationships/chart" Target="../charts/chart76.xml"/><Relationship Id="rId14" Type="http://schemas.openxmlformats.org/officeDocument/2006/relationships/chart" Target="../charts/chart81.xml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png"/><Relationship Id="rId3" Type="http://schemas.openxmlformats.org/officeDocument/2006/relationships/image" Target="../media/image66.png"/><Relationship Id="rId7" Type="http://schemas.openxmlformats.org/officeDocument/2006/relationships/image" Target="../media/image70.png"/><Relationship Id="rId2" Type="http://schemas.openxmlformats.org/officeDocument/2006/relationships/chart" Target="../charts/chart84.xml"/><Relationship Id="rId1" Type="http://schemas.openxmlformats.org/officeDocument/2006/relationships/chart" Target="../charts/chart83.xml"/><Relationship Id="rId6" Type="http://schemas.openxmlformats.org/officeDocument/2006/relationships/image" Target="../media/image69.png"/><Relationship Id="rId5" Type="http://schemas.openxmlformats.org/officeDocument/2006/relationships/image" Target="../media/image68.png"/><Relationship Id="rId4" Type="http://schemas.openxmlformats.org/officeDocument/2006/relationships/image" Target="../media/image67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.png"/><Relationship Id="rId3" Type="http://schemas.openxmlformats.org/officeDocument/2006/relationships/image" Target="../media/image72.png"/><Relationship Id="rId7" Type="http://schemas.openxmlformats.org/officeDocument/2006/relationships/image" Target="../media/image76.png"/><Relationship Id="rId2" Type="http://schemas.openxmlformats.org/officeDocument/2006/relationships/chart" Target="../charts/chart86.xml"/><Relationship Id="rId1" Type="http://schemas.openxmlformats.org/officeDocument/2006/relationships/chart" Target="../charts/chart85.xml"/><Relationship Id="rId6" Type="http://schemas.openxmlformats.org/officeDocument/2006/relationships/image" Target="../media/image75.pn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3.png"/><Relationship Id="rId3" Type="http://schemas.openxmlformats.org/officeDocument/2006/relationships/image" Target="../media/image78.png"/><Relationship Id="rId7" Type="http://schemas.openxmlformats.org/officeDocument/2006/relationships/image" Target="../media/image82.png"/><Relationship Id="rId2" Type="http://schemas.openxmlformats.org/officeDocument/2006/relationships/chart" Target="../charts/chart88.xml"/><Relationship Id="rId1" Type="http://schemas.openxmlformats.org/officeDocument/2006/relationships/chart" Target="../charts/chart87.xml"/><Relationship Id="rId6" Type="http://schemas.openxmlformats.org/officeDocument/2006/relationships/image" Target="../media/image81.png"/><Relationship Id="rId5" Type="http://schemas.openxmlformats.org/officeDocument/2006/relationships/image" Target="../media/image80.png"/><Relationship Id="rId4" Type="http://schemas.openxmlformats.org/officeDocument/2006/relationships/image" Target="../media/image79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12" Type="http://schemas.openxmlformats.org/officeDocument/2006/relationships/image" Target="../media/image95.png"/><Relationship Id="rId2" Type="http://schemas.openxmlformats.org/officeDocument/2006/relationships/image" Target="../media/image85.png"/><Relationship Id="rId1" Type="http://schemas.openxmlformats.org/officeDocument/2006/relationships/image" Target="../media/image84.png"/><Relationship Id="rId6" Type="http://schemas.openxmlformats.org/officeDocument/2006/relationships/image" Target="../media/image89.png"/><Relationship Id="rId11" Type="http://schemas.openxmlformats.org/officeDocument/2006/relationships/image" Target="../media/image94.png"/><Relationship Id="rId5" Type="http://schemas.openxmlformats.org/officeDocument/2006/relationships/image" Target="../media/image88.png"/><Relationship Id="rId10" Type="http://schemas.openxmlformats.org/officeDocument/2006/relationships/image" Target="../media/image93.png"/><Relationship Id="rId4" Type="http://schemas.openxmlformats.org/officeDocument/2006/relationships/image" Target="../media/image87.png"/><Relationship Id="rId9" Type="http://schemas.openxmlformats.org/officeDocument/2006/relationships/image" Target="../media/image9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png"/><Relationship Id="rId3" Type="http://schemas.openxmlformats.org/officeDocument/2006/relationships/image" Target="../media/image98.png"/><Relationship Id="rId7" Type="http://schemas.openxmlformats.org/officeDocument/2006/relationships/image" Target="../media/image102.png"/><Relationship Id="rId2" Type="http://schemas.openxmlformats.org/officeDocument/2006/relationships/image" Target="../media/image97.png"/><Relationship Id="rId1" Type="http://schemas.openxmlformats.org/officeDocument/2006/relationships/image" Target="../media/image96.png"/><Relationship Id="rId6" Type="http://schemas.openxmlformats.org/officeDocument/2006/relationships/image" Target="../media/image101.png"/><Relationship Id="rId5" Type="http://schemas.openxmlformats.org/officeDocument/2006/relationships/image" Target="../media/image100.png"/><Relationship Id="rId4" Type="http://schemas.openxmlformats.org/officeDocument/2006/relationships/image" Target="../media/image99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6.png"/><Relationship Id="rId2" Type="http://schemas.openxmlformats.org/officeDocument/2006/relationships/image" Target="../media/image105.png"/><Relationship Id="rId1" Type="http://schemas.openxmlformats.org/officeDocument/2006/relationships/image" Target="../media/image104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FTP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854747</xdr:colOff>
      <xdr:row>6</xdr:row>
      <xdr:rowOff>39459</xdr:rowOff>
    </xdr:from>
    <xdr:to>
      <xdr:col>12</xdr:col>
      <xdr:colOff>798739</xdr:colOff>
      <xdr:row>11</xdr:row>
      <xdr:rowOff>61108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818" y="1264102"/>
          <a:ext cx="4066957" cy="974149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2653393</xdr:colOff>
      <xdr:row>6</xdr:row>
      <xdr:rowOff>40822</xdr:rowOff>
    </xdr:from>
    <xdr:to>
      <xdr:col>6</xdr:col>
      <xdr:colOff>524484</xdr:colOff>
      <xdr:row>11</xdr:row>
      <xdr:rowOff>57028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714" y="1129393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102317</xdr:colOff>
      <xdr:row>7</xdr:row>
      <xdr:rowOff>184604</xdr:rowOff>
    </xdr:from>
    <xdr:to>
      <xdr:col>5</xdr:col>
      <xdr:colOff>784136</xdr:colOff>
      <xdr:row>9</xdr:row>
      <xdr:rowOff>85412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218603" y="1463675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1400047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1323892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1572614</xdr:colOff>
      <xdr:row>11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1553564</xdr:colOff>
      <xdr:row>19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1400047</xdr:colOff>
      <xdr:row>19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328635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919799</xdr:colOff>
      <xdr:row>33</xdr:row>
      <xdr:rowOff>57150</xdr:rowOff>
    </xdr:from>
    <xdr:to>
      <xdr:col>3</xdr:col>
      <xdr:colOff>1290555</xdr:colOff>
      <xdr:row>33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7799" y="6950869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33</xdr:row>
      <xdr:rowOff>149863</xdr:rowOff>
    </xdr:from>
    <xdr:to>
      <xdr:col>2</xdr:col>
      <xdr:colOff>1572614</xdr:colOff>
      <xdr:row>33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623633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900112</xdr:colOff>
      <xdr:row>33</xdr:row>
      <xdr:rowOff>47625</xdr:rowOff>
    </xdr:from>
    <xdr:to>
      <xdr:col>1</xdr:col>
      <xdr:colOff>1369092</xdr:colOff>
      <xdr:row>33</xdr:row>
      <xdr:rowOff>335625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925" y="6941344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42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38A17768-3CBA-4B7E-B88E-9C4A5E2FF7E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7039067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42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F8DEE1F5-E1EE-438D-A1F9-4EA6EBD2059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7131780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42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B3E6F64-44AF-4ABE-A4D3-52DCAC2E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7029542"/>
          <a:ext cx="468980" cy="288000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51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51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51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333244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1323892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1572614</xdr:colOff>
      <xdr:row>7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1553564</xdr:colOff>
      <xdr:row>15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1340518</xdr:colOff>
      <xdr:row>15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1338180</xdr:colOff>
      <xdr:row>23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233387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1404812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1338180</xdr:colOff>
      <xdr:row>27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6236494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1572614</xdr:colOff>
      <xdr:row>27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70554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1404812</xdr:colOff>
      <xdr:row>27</xdr:row>
      <xdr:rowOff>371344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6262688"/>
          <a:ext cx="468980" cy="28800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65318C2F-2578-402A-834F-8CE1D25AD06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616267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73984F07-2AEF-4A73-A3C5-54E67239D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62553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7B31FE2E-3693-4829-9D3F-05F06F41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618886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BCB51960-353F-4995-8F83-295C07E526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788670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41F275C4-65C7-4CF0-86D2-F0069195EC3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797941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85736D65-F3DE-408F-A8C5-AAD7A66A6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7912894"/>
          <a:ext cx="468980" cy="288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29</xdr:row>
      <xdr:rowOff>-1</xdr:rowOff>
    </xdr:from>
    <xdr:to>
      <xdr:col>3</xdr:col>
      <xdr:colOff>857683</xdr:colOff>
      <xdr:row>49</xdr:row>
      <xdr:rowOff>166687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0BE9861C-C533-B9B7-0282-4CCD59F67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5691187"/>
          <a:ext cx="3977121" cy="397668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72</xdr:row>
      <xdr:rowOff>92086</xdr:rowOff>
    </xdr:from>
    <xdr:to>
      <xdr:col>4</xdr:col>
      <xdr:colOff>345281</xdr:colOff>
      <xdr:row>85</xdr:row>
      <xdr:rowOff>105833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5</xdr:col>
      <xdr:colOff>790644</xdr:colOff>
      <xdr:row>72</xdr:row>
      <xdr:rowOff>86469</xdr:rowOff>
    </xdr:from>
    <xdr:to>
      <xdr:col>10</xdr:col>
      <xdr:colOff>317531</xdr:colOff>
      <xdr:row>85</xdr:row>
      <xdr:rowOff>160482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7619</xdr:colOff>
      <xdr:row>55</xdr:row>
      <xdr:rowOff>73986</xdr:rowOff>
    </xdr:from>
    <xdr:to>
      <xdr:col>4</xdr:col>
      <xdr:colOff>321467</xdr:colOff>
      <xdr:row>68</xdr:row>
      <xdr:rowOff>99606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5</xdr:col>
      <xdr:colOff>789522</xdr:colOff>
      <xdr:row>55</xdr:row>
      <xdr:rowOff>52752</xdr:rowOff>
    </xdr:from>
    <xdr:to>
      <xdr:col>10</xdr:col>
      <xdr:colOff>318393</xdr:colOff>
      <xdr:row>68</xdr:row>
      <xdr:rowOff>134519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62177</xdr:colOff>
      <xdr:row>89</xdr:row>
      <xdr:rowOff>185240</xdr:rowOff>
    </xdr:from>
    <xdr:to>
      <xdr:col>4</xdr:col>
      <xdr:colOff>357187</xdr:colOff>
      <xdr:row>103</xdr:row>
      <xdr:rowOff>33166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38100</xdr:colOff>
      <xdr:row>157</xdr:row>
      <xdr:rowOff>83181</xdr:rowOff>
    </xdr:from>
    <xdr:to>
      <xdr:col>5</xdr:col>
      <xdr:colOff>390525</xdr:colOff>
      <xdr:row>169</xdr:row>
      <xdr:rowOff>165959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5</xdr:col>
      <xdr:colOff>650083</xdr:colOff>
      <xdr:row>157</xdr:row>
      <xdr:rowOff>96823</xdr:rowOff>
    </xdr:from>
    <xdr:to>
      <xdr:col>11</xdr:col>
      <xdr:colOff>78583</xdr:colOff>
      <xdr:row>169</xdr:row>
      <xdr:rowOff>156495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159544</xdr:colOff>
      <xdr:row>105</xdr:row>
      <xdr:rowOff>155344</xdr:rowOff>
    </xdr:from>
    <xdr:to>
      <xdr:col>4</xdr:col>
      <xdr:colOff>250031</xdr:colOff>
      <xdr:row>118</xdr:row>
      <xdr:rowOff>59531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685800</xdr:colOff>
      <xdr:row>122</xdr:row>
      <xdr:rowOff>63205</xdr:rowOff>
    </xdr:from>
    <xdr:to>
      <xdr:col>6</xdr:col>
      <xdr:colOff>95660</xdr:colOff>
      <xdr:row>136</xdr:row>
      <xdr:rowOff>181423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4</xdr:col>
      <xdr:colOff>757490</xdr:colOff>
      <xdr:row>89</xdr:row>
      <xdr:rowOff>190501</xdr:rowOff>
    </xdr:from>
    <xdr:to>
      <xdr:col>9</xdr:col>
      <xdr:colOff>550425</xdr:colOff>
      <xdr:row>103</xdr:row>
      <xdr:rowOff>47625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7620</xdr:colOff>
      <xdr:row>211</xdr:row>
      <xdr:rowOff>46874</xdr:rowOff>
    </xdr:from>
    <xdr:to>
      <xdr:col>4</xdr:col>
      <xdr:colOff>312420</xdr:colOff>
      <xdr:row>226</xdr:row>
      <xdr:rowOff>103668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213623</xdr:colOff>
      <xdr:row>105</xdr:row>
      <xdr:rowOff>150020</xdr:rowOff>
    </xdr:from>
    <xdr:to>
      <xdr:col>11</xdr:col>
      <xdr:colOff>212988</xdr:colOff>
      <xdr:row>118</xdr:row>
      <xdr:rowOff>154781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142</xdr:row>
      <xdr:rowOff>7581</xdr:rowOff>
    </xdr:from>
    <xdr:to>
      <xdr:col>5</xdr:col>
      <xdr:colOff>395904</xdr:colOff>
      <xdr:row>156</xdr:row>
      <xdr:rowOff>131633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584835</xdr:colOff>
      <xdr:row>141</xdr:row>
      <xdr:rowOff>222660</xdr:rowOff>
    </xdr:from>
    <xdr:to>
      <xdr:col>11</xdr:col>
      <xdr:colOff>60849</xdr:colOff>
      <xdr:row>156</xdr:row>
      <xdr:rowOff>41349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174</xdr:row>
      <xdr:rowOff>171450</xdr:rowOff>
    </xdr:from>
    <xdr:to>
      <xdr:col>5</xdr:col>
      <xdr:colOff>96726</xdr:colOff>
      <xdr:row>191</xdr:row>
      <xdr:rowOff>157767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C1FF4694-54E9-408B-8FBF-8CBB70E191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506730</xdr:colOff>
      <xdr:row>174</xdr:row>
      <xdr:rowOff>163830</xdr:rowOff>
    </xdr:from>
    <xdr:to>
      <xdr:col>10</xdr:col>
      <xdr:colOff>742950</xdr:colOff>
      <xdr:row>192</xdr:row>
      <xdr:rowOff>0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D2E15488-7A9B-4F17-A7A1-37CB2185BB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7620</xdr:colOff>
      <xdr:row>194</xdr:row>
      <xdr:rowOff>104775</xdr:rowOff>
    </xdr:from>
    <xdr:to>
      <xdr:col>3</xdr:col>
      <xdr:colOff>1185358</xdr:colOff>
      <xdr:row>207</xdr:row>
      <xdr:rowOff>107148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D0222D4F-CE35-4072-ACF1-6920B6D691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4</xdr:col>
      <xdr:colOff>422910</xdr:colOff>
      <xdr:row>194</xdr:row>
      <xdr:rowOff>190500</xdr:rowOff>
    </xdr:from>
    <xdr:to>
      <xdr:col>9</xdr:col>
      <xdr:colOff>480060</xdr:colOff>
      <xdr:row>207</xdr:row>
      <xdr:rowOff>114300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8584747A-EC02-471B-AB0E-78731B008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 editAs="oneCell">
    <xdr:from>
      <xdr:col>0</xdr:col>
      <xdr:colOff>15241</xdr:colOff>
      <xdr:row>247</xdr:row>
      <xdr:rowOff>131108</xdr:rowOff>
    </xdr:from>
    <xdr:to>
      <xdr:col>5</xdr:col>
      <xdr:colOff>502921</xdr:colOff>
      <xdr:row>271</xdr:row>
      <xdr:rowOff>38580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58F01D24-E394-160C-C9A5-C28CAE550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241" y="47474168"/>
          <a:ext cx="5715000" cy="4296592"/>
        </a:xfrm>
        <a:prstGeom prst="rect">
          <a:avLst/>
        </a:prstGeom>
      </xdr:spPr>
    </xdr:pic>
    <xdr:clientData/>
  </xdr:twoCellAnchor>
  <xdr:twoCellAnchor editAs="oneCell">
    <xdr:from>
      <xdr:col>4</xdr:col>
      <xdr:colOff>89535</xdr:colOff>
      <xdr:row>247</xdr:row>
      <xdr:rowOff>171927</xdr:rowOff>
    </xdr:from>
    <xdr:to>
      <xdr:col>5</xdr:col>
      <xdr:colOff>447774</xdr:colOff>
      <xdr:row>255</xdr:row>
      <xdr:rowOff>19641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03BD76FA-7A22-6B24-B2EB-FC42AA66D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411504" y="48261271"/>
          <a:ext cx="1120239" cy="1371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45721</xdr:rowOff>
    </xdr:from>
    <xdr:to>
      <xdr:col>3</xdr:col>
      <xdr:colOff>853440</xdr:colOff>
      <xdr:row>24</xdr:row>
      <xdr:rowOff>76201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75C0ECA1-F473-6C5B-79D5-99DED54AB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670561"/>
          <a:ext cx="4061460" cy="387858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0" y="659395"/>
          <a:ext cx="449209" cy="34637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</xdr:col>
      <xdr:colOff>381000</xdr:colOff>
      <xdr:row>3</xdr:row>
      <xdr:rowOff>65035</xdr:rowOff>
    </xdr:from>
    <xdr:to>
      <xdr:col>3</xdr:col>
      <xdr:colOff>845996</xdr:colOff>
      <xdr:row>8</xdr:row>
      <xdr:rowOff>171804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BE476D37-F6C4-3B40-095B-7A2A62D54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19300" y="689875"/>
          <a:ext cx="2034716" cy="1028789"/>
        </a:xfrm>
        <a:prstGeom prst="rect">
          <a:avLst/>
        </a:prstGeom>
      </xdr:spPr>
    </xdr:pic>
    <xdr:clientData/>
  </xdr:twoCellAnchor>
  <xdr:twoCellAnchor editAs="oneCell">
    <xdr:from>
      <xdr:col>3</xdr:col>
      <xdr:colOff>1015837</xdr:colOff>
      <xdr:row>3</xdr:row>
      <xdr:rowOff>60960</xdr:rowOff>
    </xdr:from>
    <xdr:to>
      <xdr:col>8</xdr:col>
      <xdr:colOff>68580</xdr:colOff>
      <xdr:row>24</xdr:row>
      <xdr:rowOff>53340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D37E2E42-C16A-F37F-FF14-38E22AAA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223857" y="685800"/>
          <a:ext cx="4097183" cy="3840480"/>
        </a:xfrm>
        <a:prstGeom prst="rect">
          <a:avLst/>
        </a:prstGeom>
      </xdr:spPr>
    </xdr:pic>
    <xdr:clientData/>
  </xdr:twoCellAnchor>
  <xdr:twoCellAnchor>
    <xdr:from>
      <xdr:col>3</xdr:col>
      <xdr:colOff>1033181</xdr:colOff>
      <xdr:row>3</xdr:row>
      <xdr:rowOff>53335</xdr:rowOff>
    </xdr:from>
    <xdr:to>
      <xdr:col>4</xdr:col>
      <xdr:colOff>305470</xdr:colOff>
      <xdr:row>5</xdr:row>
      <xdr:rowOff>15932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241201" y="678175"/>
          <a:ext cx="506729" cy="33597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6</xdr:col>
      <xdr:colOff>129540</xdr:colOff>
      <xdr:row>3</xdr:row>
      <xdr:rowOff>60960</xdr:rowOff>
    </xdr:from>
    <xdr:to>
      <xdr:col>8</xdr:col>
      <xdr:colOff>68750</xdr:colOff>
      <xdr:row>9</xdr:row>
      <xdr:rowOff>122021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6D7F559E-2BE3-4AD5-4FAF-C236BBA88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62700" y="685800"/>
          <a:ext cx="1958510" cy="1165961"/>
        </a:xfrm>
        <a:prstGeom prst="rect">
          <a:avLst/>
        </a:prstGeom>
      </xdr:spPr>
    </xdr:pic>
    <xdr:clientData/>
  </xdr:twoCellAnchor>
  <xdr:twoCellAnchor editAs="oneCell">
    <xdr:from>
      <xdr:col>8</xdr:col>
      <xdr:colOff>342901</xdr:colOff>
      <xdr:row>3</xdr:row>
      <xdr:rowOff>42521</xdr:rowOff>
    </xdr:from>
    <xdr:to>
      <xdr:col>12</xdr:col>
      <xdr:colOff>1531621</xdr:colOff>
      <xdr:row>24</xdr:row>
      <xdr:rowOff>38101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B6F27BBA-1C3F-5172-5C4D-B73D7A2C6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95361" y="667361"/>
          <a:ext cx="4648200" cy="3843680"/>
        </a:xfrm>
        <a:prstGeom prst="rect">
          <a:avLst/>
        </a:prstGeom>
      </xdr:spPr>
    </xdr:pic>
    <xdr:clientData/>
  </xdr:twoCellAnchor>
  <xdr:twoCellAnchor>
    <xdr:from>
      <xdr:col>8</xdr:col>
      <xdr:colOff>360703</xdr:colOff>
      <xdr:row>3</xdr:row>
      <xdr:rowOff>58930</xdr:rowOff>
    </xdr:from>
    <xdr:to>
      <xdr:col>8</xdr:col>
      <xdr:colOff>853812</xdr:colOff>
      <xdr:row>5</xdr:row>
      <xdr:rowOff>25102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8613163" y="683770"/>
          <a:ext cx="493109" cy="3395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11</xdr:col>
      <xdr:colOff>403860</xdr:colOff>
      <xdr:row>3</xdr:row>
      <xdr:rowOff>53340</xdr:rowOff>
    </xdr:from>
    <xdr:to>
      <xdr:col>12</xdr:col>
      <xdr:colOff>1531786</xdr:colOff>
      <xdr:row>10</xdr:row>
      <xdr:rowOff>76314</xdr:rowOff>
    </xdr:to>
    <xdr:pic>
      <xdr:nvPicPr>
        <xdr:cNvPr id="43" name="Image 42">
          <a:extLst>
            <a:ext uri="{FF2B5EF4-FFF2-40B4-BE49-F238E27FC236}">
              <a16:creationId xmlns:a16="http://schemas.microsoft.com/office/drawing/2014/main" id="{F0514BE0-A0CA-0B1D-B662-8130DB979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330940" y="678180"/>
          <a:ext cx="1912786" cy="131075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</xdr:row>
      <xdr:rowOff>8470</xdr:rowOff>
    </xdr:from>
    <xdr:to>
      <xdr:col>0</xdr:col>
      <xdr:colOff>453019</xdr:colOff>
      <xdr:row>30</xdr:row>
      <xdr:rowOff>172059</xdr:rowOff>
    </xdr:to>
    <xdr:sp macro="" textlink="">
      <xdr:nvSpPr>
        <xdr:cNvPr id="76" name="Rectangle : coins arrondis 38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SpPr/>
      </xdr:nvSpPr>
      <xdr:spPr>
        <a:xfrm>
          <a:off x="0" y="5699658"/>
          <a:ext cx="453019" cy="354089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3</xdr:col>
      <xdr:colOff>1059127</xdr:colOff>
      <xdr:row>29</xdr:row>
      <xdr:rowOff>30480</xdr:rowOff>
    </xdr:from>
    <xdr:to>
      <xdr:col>7</xdr:col>
      <xdr:colOff>838200</xdr:colOff>
      <xdr:row>49</xdr:row>
      <xdr:rowOff>121920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D2493687-9386-991A-1459-02A3DB1C7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267147" y="5501640"/>
          <a:ext cx="3924353" cy="3749040"/>
        </a:xfrm>
        <a:prstGeom prst="rect">
          <a:avLst/>
        </a:prstGeom>
      </xdr:spPr>
    </xdr:pic>
    <xdr:clientData/>
  </xdr:twoCellAnchor>
  <xdr:twoCellAnchor>
    <xdr:from>
      <xdr:col>3</xdr:col>
      <xdr:colOff>1075091</xdr:colOff>
      <xdr:row>29</xdr:row>
      <xdr:rowOff>41905</xdr:rowOff>
    </xdr:from>
    <xdr:to>
      <xdr:col>4</xdr:col>
      <xdr:colOff>355000</xdr:colOff>
      <xdr:row>31</xdr:row>
      <xdr:rowOff>8312</xdr:rowOff>
    </xdr:to>
    <xdr:sp macro="" textlink="">
      <xdr:nvSpPr>
        <xdr:cNvPr id="39" name="Rectangle : coins arrondis 39">
          <a:extLst>
            <a:ext uri="{FF2B5EF4-FFF2-40B4-BE49-F238E27FC236}">
              <a16:creationId xmlns:a16="http://schemas.microsoft.com/office/drawing/2014/main" id="{492E8040-1D85-4C93-80F5-71D11F13DA49}"/>
            </a:ext>
          </a:extLst>
        </xdr:cNvPr>
        <xdr:cNvSpPr/>
      </xdr:nvSpPr>
      <xdr:spPr>
        <a:xfrm>
          <a:off x="4283111" y="5513065"/>
          <a:ext cx="514349" cy="33216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6</xdr:col>
      <xdr:colOff>91440</xdr:colOff>
      <xdr:row>29</xdr:row>
      <xdr:rowOff>22860</xdr:rowOff>
    </xdr:from>
    <xdr:to>
      <xdr:col>7</xdr:col>
      <xdr:colOff>845982</xdr:colOff>
      <xdr:row>36</xdr:row>
      <xdr:rowOff>38212</xdr:rowOff>
    </xdr:to>
    <xdr:pic>
      <xdr:nvPicPr>
        <xdr:cNvPr id="47" name="Image 46">
          <a:extLst>
            <a:ext uri="{FF2B5EF4-FFF2-40B4-BE49-F238E27FC236}">
              <a16:creationId xmlns:a16="http://schemas.microsoft.com/office/drawing/2014/main" id="{E95007A9-0E20-FD1D-F43E-3ABB82775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324600" y="5494020"/>
          <a:ext cx="1874682" cy="1295512"/>
        </a:xfrm>
        <a:prstGeom prst="rect">
          <a:avLst/>
        </a:prstGeom>
      </xdr:spPr>
    </xdr:pic>
    <xdr:clientData/>
  </xdr:twoCellAnchor>
  <xdr:twoCellAnchor editAs="oneCell">
    <xdr:from>
      <xdr:col>8</xdr:col>
      <xdr:colOff>386669</xdr:colOff>
      <xdr:row>29</xdr:row>
      <xdr:rowOff>30481</xdr:rowOff>
    </xdr:from>
    <xdr:to>
      <xdr:col>12</xdr:col>
      <xdr:colOff>1097280</xdr:colOff>
      <xdr:row>49</xdr:row>
      <xdr:rowOff>137161</xdr:rowOff>
    </xdr:to>
    <xdr:pic>
      <xdr:nvPicPr>
        <xdr:cNvPr id="49" name="Image 48">
          <a:extLst>
            <a:ext uri="{FF2B5EF4-FFF2-40B4-BE49-F238E27FC236}">
              <a16:creationId xmlns:a16="http://schemas.microsoft.com/office/drawing/2014/main" id="{6CDEC1F6-BF28-13B3-4C91-95918F8E5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639129" y="5501641"/>
          <a:ext cx="4170091" cy="3764280"/>
        </a:xfrm>
        <a:prstGeom prst="rect">
          <a:avLst/>
        </a:prstGeom>
      </xdr:spPr>
    </xdr:pic>
    <xdr:clientData/>
  </xdr:twoCellAnchor>
  <xdr:twoCellAnchor>
    <xdr:from>
      <xdr:col>8</xdr:col>
      <xdr:colOff>403859</xdr:colOff>
      <xdr:row>29</xdr:row>
      <xdr:rowOff>41910</xdr:rowOff>
    </xdr:from>
    <xdr:to>
      <xdr:col>8</xdr:col>
      <xdr:colOff>925829</xdr:colOff>
      <xdr:row>31</xdr:row>
      <xdr:rowOff>22860</xdr:rowOff>
    </xdr:to>
    <xdr:sp macro="" textlink="">
      <xdr:nvSpPr>
        <xdr:cNvPr id="48" name="Rectangle : coins arrondis 43">
          <a:extLst>
            <a:ext uri="{FF2B5EF4-FFF2-40B4-BE49-F238E27FC236}">
              <a16:creationId xmlns:a16="http://schemas.microsoft.com/office/drawing/2014/main" id="{87D74CC8-FFF7-4E48-A1B1-AF6498B3717F}"/>
            </a:ext>
          </a:extLst>
        </xdr:cNvPr>
        <xdr:cNvSpPr/>
      </xdr:nvSpPr>
      <xdr:spPr>
        <a:xfrm>
          <a:off x="8656319" y="5513070"/>
          <a:ext cx="521970" cy="34671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10</xdr:col>
      <xdr:colOff>746760</xdr:colOff>
      <xdr:row>29</xdr:row>
      <xdr:rowOff>38100</xdr:rowOff>
    </xdr:from>
    <xdr:to>
      <xdr:col>12</xdr:col>
      <xdr:colOff>1097446</xdr:colOff>
      <xdr:row>36</xdr:row>
      <xdr:rowOff>68694</xdr:rowOff>
    </xdr:to>
    <xdr:pic>
      <xdr:nvPicPr>
        <xdr:cNvPr id="50" name="Image 49">
          <a:extLst>
            <a:ext uri="{FF2B5EF4-FFF2-40B4-BE49-F238E27FC236}">
              <a16:creationId xmlns:a16="http://schemas.microsoft.com/office/drawing/2014/main" id="{46E1C2C0-3145-7675-FE47-62A19E2B1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888980" y="5509260"/>
          <a:ext cx="1920406" cy="1310754"/>
        </a:xfrm>
        <a:prstGeom prst="rect">
          <a:avLst/>
        </a:prstGeom>
      </xdr:spPr>
    </xdr:pic>
    <xdr:clientData/>
  </xdr:twoCellAnchor>
  <xdr:twoCellAnchor>
    <xdr:from>
      <xdr:col>12</xdr:col>
      <xdr:colOff>1178719</xdr:colOff>
      <xdr:row>106</xdr:row>
      <xdr:rowOff>59532</xdr:rowOff>
    </xdr:from>
    <xdr:to>
      <xdr:col>17</xdr:col>
      <xdr:colOff>126206</xdr:colOff>
      <xdr:row>118</xdr:row>
      <xdr:rowOff>154219</xdr:rowOff>
    </xdr:to>
    <xdr:graphicFrame macro="">
      <xdr:nvGraphicFramePr>
        <xdr:cNvPr id="14" name="Graphique 2">
          <a:extLst>
            <a:ext uri="{FF2B5EF4-FFF2-40B4-BE49-F238E27FC236}">
              <a16:creationId xmlns:a16="http://schemas.microsoft.com/office/drawing/2014/main" id="{9695CD3E-90FE-4428-934E-EBF2CDCC16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2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52529</xdr:rowOff>
    </xdr:from>
    <xdr:to>
      <xdr:col>8</xdr:col>
      <xdr:colOff>56145</xdr:colOff>
      <xdr:row>28</xdr:row>
      <xdr:rowOff>134339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439271</xdr:colOff>
      <xdr:row>54</xdr:row>
      <xdr:rowOff>101774</xdr:rowOff>
    </xdr:from>
    <xdr:to>
      <xdr:col>6</xdr:col>
      <xdr:colOff>250668</xdr:colOff>
      <xdr:row>69</xdr:row>
      <xdr:rowOff>58420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17930</xdr:colOff>
      <xdr:row>69</xdr:row>
      <xdr:rowOff>89030</xdr:rowOff>
    </xdr:from>
    <xdr:to>
      <xdr:col>5</xdr:col>
      <xdr:colOff>639294</xdr:colOff>
      <xdr:row>84</xdr:row>
      <xdr:rowOff>15237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5</xdr:col>
      <xdr:colOff>501213</xdr:colOff>
      <xdr:row>158</xdr:row>
      <xdr:rowOff>198110</xdr:rowOff>
    </xdr:from>
    <xdr:to>
      <xdr:col>11</xdr:col>
      <xdr:colOff>193671</xdr:colOff>
      <xdr:row>173</xdr:row>
      <xdr:rowOff>76171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26894</xdr:colOff>
      <xdr:row>158</xdr:row>
      <xdr:rowOff>190635</xdr:rowOff>
    </xdr:from>
    <xdr:to>
      <xdr:col>5</xdr:col>
      <xdr:colOff>288381</xdr:colOff>
      <xdr:row>173</xdr:row>
      <xdr:rowOff>53456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339489</xdr:colOff>
      <xdr:row>158</xdr:row>
      <xdr:rowOff>211884</xdr:rowOff>
    </xdr:from>
    <xdr:to>
      <xdr:col>16</xdr:col>
      <xdr:colOff>735143</xdr:colOff>
      <xdr:row>173</xdr:row>
      <xdr:rowOff>87217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224118</xdr:colOff>
      <xdr:row>176</xdr:row>
      <xdr:rowOff>54948</xdr:rowOff>
    </xdr:from>
    <xdr:to>
      <xdr:col>5</xdr:col>
      <xdr:colOff>639846</xdr:colOff>
      <xdr:row>194</xdr:row>
      <xdr:rowOff>163627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8965</xdr:colOff>
      <xdr:row>198</xdr:row>
      <xdr:rowOff>149218</xdr:rowOff>
    </xdr:from>
    <xdr:to>
      <xdr:col>7</xdr:col>
      <xdr:colOff>462753</xdr:colOff>
      <xdr:row>212</xdr:row>
      <xdr:rowOff>118745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7</xdr:col>
      <xdr:colOff>756819</xdr:colOff>
      <xdr:row>198</xdr:row>
      <xdr:rowOff>102767</xdr:rowOff>
    </xdr:from>
    <xdr:to>
      <xdr:col>13</xdr:col>
      <xdr:colOff>750220</xdr:colOff>
      <xdr:row>213</xdr:row>
      <xdr:rowOff>12060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6</xdr:col>
      <xdr:colOff>869709</xdr:colOff>
      <xdr:row>178</xdr:row>
      <xdr:rowOff>138521</xdr:rowOff>
    </xdr:from>
    <xdr:to>
      <xdr:col>12</xdr:col>
      <xdr:colOff>557685</xdr:colOff>
      <xdr:row>193</xdr:row>
      <xdr:rowOff>75302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89</xdr:row>
      <xdr:rowOff>13562</xdr:rowOff>
    </xdr:from>
    <xdr:to>
      <xdr:col>5</xdr:col>
      <xdr:colOff>56411</xdr:colOff>
      <xdr:row>102</xdr:row>
      <xdr:rowOff>23623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5</xdr:col>
      <xdr:colOff>250107</xdr:colOff>
      <xdr:row>89</xdr:row>
      <xdr:rowOff>7001</xdr:rowOff>
    </xdr:from>
    <xdr:to>
      <xdr:col>10</xdr:col>
      <xdr:colOff>782733</xdr:colOff>
      <xdr:row>101</xdr:row>
      <xdr:rowOff>163303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11</xdr:col>
      <xdr:colOff>168607</xdr:colOff>
      <xdr:row>89</xdr:row>
      <xdr:rowOff>5657</xdr:rowOff>
    </xdr:from>
    <xdr:to>
      <xdr:col>16</xdr:col>
      <xdr:colOff>5253</xdr:colOff>
      <xdr:row>101</xdr:row>
      <xdr:rowOff>154919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26894</xdr:colOff>
      <xdr:row>106</xdr:row>
      <xdr:rowOff>12127</xdr:rowOff>
    </xdr:from>
    <xdr:to>
      <xdr:col>5</xdr:col>
      <xdr:colOff>81400</xdr:colOff>
      <xdr:row>119</xdr:row>
      <xdr:rowOff>71032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414535</xdr:colOff>
      <xdr:row>106</xdr:row>
      <xdr:rowOff>8208</xdr:rowOff>
    </xdr:from>
    <xdr:to>
      <xdr:col>10</xdr:col>
      <xdr:colOff>652488</xdr:colOff>
      <xdr:row>119</xdr:row>
      <xdr:rowOff>81399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11</xdr:col>
      <xdr:colOff>239648</xdr:colOff>
      <xdr:row>106</xdr:row>
      <xdr:rowOff>6523</xdr:rowOff>
    </xdr:from>
    <xdr:to>
      <xdr:col>15</xdr:col>
      <xdr:colOff>875142</xdr:colOff>
      <xdr:row>119</xdr:row>
      <xdr:rowOff>40419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17930</xdr:colOff>
      <xdr:row>122</xdr:row>
      <xdr:rowOff>162828</xdr:rowOff>
    </xdr:from>
    <xdr:to>
      <xdr:col>5</xdr:col>
      <xdr:colOff>287258</xdr:colOff>
      <xdr:row>136</xdr:row>
      <xdr:rowOff>158492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349237</xdr:colOff>
      <xdr:row>122</xdr:row>
      <xdr:rowOff>181710</xdr:rowOff>
    </xdr:from>
    <xdr:to>
      <xdr:col>11</xdr:col>
      <xdr:colOff>93047</xdr:colOff>
      <xdr:row>136</xdr:row>
      <xdr:rowOff>165944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11</xdr:col>
      <xdr:colOff>136613</xdr:colOff>
      <xdr:row>122</xdr:row>
      <xdr:rowOff>169171</xdr:rowOff>
    </xdr:from>
    <xdr:to>
      <xdr:col>15</xdr:col>
      <xdr:colOff>1115969</xdr:colOff>
      <xdr:row>136</xdr:row>
      <xdr:rowOff>153405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17928</xdr:colOff>
      <xdr:row>139</xdr:row>
      <xdr:rowOff>133009</xdr:rowOff>
    </xdr:from>
    <xdr:to>
      <xdr:col>5</xdr:col>
      <xdr:colOff>287256</xdr:colOff>
      <xdr:row>153</xdr:row>
      <xdr:rowOff>72068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348292</xdr:colOff>
      <xdr:row>139</xdr:row>
      <xdr:rowOff>137465</xdr:rowOff>
    </xdr:from>
    <xdr:to>
      <xdr:col>11</xdr:col>
      <xdr:colOff>94007</xdr:colOff>
      <xdr:row>153</xdr:row>
      <xdr:rowOff>73526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11</xdr:col>
      <xdr:colOff>273914</xdr:colOff>
      <xdr:row>139</xdr:row>
      <xdr:rowOff>113697</xdr:rowOff>
    </xdr:from>
    <xdr:to>
      <xdr:col>16</xdr:col>
      <xdr:colOff>132681</xdr:colOff>
      <xdr:row>153</xdr:row>
      <xdr:rowOff>56678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 editAs="oneCell">
    <xdr:from>
      <xdr:col>8</xdr:col>
      <xdr:colOff>107578</xdr:colOff>
      <xdr:row>9</xdr:row>
      <xdr:rowOff>71718</xdr:rowOff>
    </xdr:from>
    <xdr:to>
      <xdr:col>14</xdr:col>
      <xdr:colOff>268942</xdr:colOff>
      <xdr:row>41</xdr:row>
      <xdr:rowOff>98611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64953F15-13C4-821D-2B19-795B31E76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010402" y="1864659"/>
          <a:ext cx="4968687" cy="6145305"/>
        </a:xfrm>
        <a:prstGeom prst="rect">
          <a:avLst/>
        </a:prstGeom>
      </xdr:spPr>
    </xdr:pic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12</xdr:col>
      <xdr:colOff>251011</xdr:colOff>
      <xdr:row>9</xdr:row>
      <xdr:rowOff>98611</xdr:rowOff>
    </xdr:from>
    <xdr:to>
      <xdr:col>14</xdr:col>
      <xdr:colOff>260134</xdr:colOff>
      <xdr:row>14</xdr:row>
      <xdr:rowOff>28760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E3595012-AAF6-2082-EEE1-CC88DCDB4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524564" y="1810870"/>
          <a:ext cx="1828958" cy="853514"/>
        </a:xfrm>
        <a:prstGeom prst="rect">
          <a:avLst/>
        </a:prstGeom>
      </xdr:spPr>
    </xdr:pic>
    <xdr:clientData/>
  </xdr:twoCellAnchor>
  <xdr:twoCellAnchor editAs="oneCell">
    <xdr:from>
      <xdr:col>14</xdr:col>
      <xdr:colOff>475128</xdr:colOff>
      <xdr:row>9</xdr:row>
      <xdr:rowOff>98611</xdr:rowOff>
    </xdr:from>
    <xdr:to>
      <xdr:col>19</xdr:col>
      <xdr:colOff>304799</xdr:colOff>
      <xdr:row>41</xdr:row>
      <xdr:rowOff>71717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DDE62534-B474-712D-2D83-6143B9B09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568516" y="1810870"/>
          <a:ext cx="4849907" cy="5737412"/>
        </a:xfrm>
        <a:prstGeom prst="rect">
          <a:avLst/>
        </a:prstGeom>
      </xdr:spPr>
    </xdr:pic>
    <xdr:clientData/>
  </xdr:twoCellAnchor>
  <xdr:twoCellAnchor>
    <xdr:from>
      <xdr:col>14</xdr:col>
      <xdr:colOff>412811</xdr:colOff>
      <xdr:row>9</xdr:row>
      <xdr:rowOff>30540</xdr:rowOff>
    </xdr:from>
    <xdr:to>
      <xdr:col>14</xdr:col>
      <xdr:colOff>971101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7929" y="1745040"/>
          <a:ext cx="558290" cy="35011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16</xdr:col>
      <xdr:colOff>1138515</xdr:colOff>
      <xdr:row>9</xdr:row>
      <xdr:rowOff>98611</xdr:rowOff>
    </xdr:from>
    <xdr:to>
      <xdr:col>19</xdr:col>
      <xdr:colOff>300480</xdr:colOff>
      <xdr:row>15</xdr:row>
      <xdr:rowOff>32362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EA629B73-1E8C-B969-46BF-53B327A1F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508939" y="1810870"/>
          <a:ext cx="1905165" cy="1036410"/>
        </a:xfrm>
        <a:prstGeom prst="rect">
          <a:avLst/>
        </a:prstGeom>
      </xdr:spPr>
    </xdr:pic>
    <xdr:clientData/>
  </xdr:twoCellAnchor>
  <xdr:twoCellAnchor editAs="oneCell">
    <xdr:from>
      <xdr:col>19</xdr:col>
      <xdr:colOff>663387</xdr:colOff>
      <xdr:row>9</xdr:row>
      <xdr:rowOff>71718</xdr:rowOff>
    </xdr:from>
    <xdr:to>
      <xdr:col>25</xdr:col>
      <xdr:colOff>770964</xdr:colOff>
      <xdr:row>41</xdr:row>
      <xdr:rowOff>71718</xdr:rowOff>
    </xdr:to>
    <xdr:pic>
      <xdr:nvPicPr>
        <xdr:cNvPr id="29" name="Image 28">
          <a:extLst>
            <a:ext uri="{FF2B5EF4-FFF2-40B4-BE49-F238E27FC236}">
              <a16:creationId xmlns:a16="http://schemas.microsoft.com/office/drawing/2014/main" id="{FC087C4D-4FCB-099C-4413-DA12A24F9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777011" y="1783977"/>
          <a:ext cx="4840941" cy="5764306"/>
        </a:xfrm>
        <a:prstGeom prst="rect">
          <a:avLst/>
        </a:prstGeom>
      </xdr:spPr>
    </xdr:pic>
    <xdr:clientData/>
  </xdr:twoCellAnchor>
  <xdr:twoCellAnchor>
    <xdr:from>
      <xdr:col>19</xdr:col>
      <xdr:colOff>661147</xdr:colOff>
      <xdr:row>9</xdr:row>
      <xdr:rowOff>53564</xdr:rowOff>
    </xdr:from>
    <xdr:to>
      <xdr:col>20</xdr:col>
      <xdr:colOff>406686</xdr:colOff>
      <xdr:row>11</xdr:row>
      <xdr:rowOff>11269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7716500" y="1768064"/>
          <a:ext cx="529951" cy="34991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23</xdr:col>
      <xdr:colOff>439271</xdr:colOff>
      <xdr:row>9</xdr:row>
      <xdr:rowOff>71718</xdr:rowOff>
    </xdr:from>
    <xdr:to>
      <xdr:col>25</xdr:col>
      <xdr:colOff>774269</xdr:colOff>
      <xdr:row>16</xdr:row>
      <xdr:rowOff>9071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244A7307-AD10-16D7-75B8-885528371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708471" y="1783977"/>
          <a:ext cx="1912786" cy="121930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15</xdr:row>
      <xdr:rowOff>0</xdr:rowOff>
    </xdr:from>
    <xdr:to>
      <xdr:col>4</xdr:col>
      <xdr:colOff>1866900</xdr:colOff>
      <xdr:row>38</xdr:row>
      <xdr:rowOff>65931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DF9E2C35-3580-58B5-B076-3160521E3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86075"/>
          <a:ext cx="6848475" cy="45617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4</xdr:col>
      <xdr:colOff>2801735</xdr:colOff>
      <xdr:row>75</xdr:row>
      <xdr:rowOff>114300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0BA82FAD-2DF1-1AD9-69A6-FDB261CAE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353425"/>
          <a:ext cx="7783310" cy="629602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61</xdr:row>
      <xdr:rowOff>180975</xdr:rowOff>
    </xdr:from>
    <xdr:to>
      <xdr:col>8</xdr:col>
      <xdr:colOff>2009775</xdr:colOff>
      <xdr:row>76</xdr:row>
      <xdr:rowOff>0</xdr:rowOff>
    </xdr:to>
    <xdr:pic>
      <xdr:nvPicPr>
        <xdr:cNvPr id="27" name="x__x0000_i1028">
          <a:extLst>
            <a:ext uri="{FF2B5EF4-FFF2-40B4-BE49-F238E27FC236}">
              <a16:creationId xmlns:a16="http://schemas.microsoft.com/office/drawing/2014/main" id="{A01D2AC9-9FF3-F8AD-53F5-F3D39F1D8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2049125"/>
          <a:ext cx="4581525" cy="2714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233083</xdr:colOff>
      <xdr:row>9</xdr:row>
      <xdr:rowOff>139653</xdr:rowOff>
    </xdr:from>
    <xdr:to>
      <xdr:col>9</xdr:col>
      <xdr:colOff>411677</xdr:colOff>
      <xdr:row>23</xdr:row>
      <xdr:rowOff>64013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468406</xdr:colOff>
      <xdr:row>41</xdr:row>
      <xdr:rowOff>235883</xdr:rowOff>
    </xdr:from>
    <xdr:to>
      <xdr:col>6</xdr:col>
      <xdr:colOff>348502</xdr:colOff>
      <xdr:row>57</xdr:row>
      <xdr:rowOff>121302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59</xdr:row>
      <xdr:rowOff>160243</xdr:rowOff>
    </xdr:from>
    <xdr:to>
      <xdr:col>5</xdr:col>
      <xdr:colOff>698126</xdr:colOff>
      <xdr:row>73</xdr:row>
      <xdr:rowOff>150158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277905</xdr:colOff>
      <xdr:row>23</xdr:row>
      <xdr:rowOff>128165</xdr:rowOff>
    </xdr:from>
    <xdr:to>
      <xdr:col>9</xdr:col>
      <xdr:colOff>389965</xdr:colOff>
      <xdr:row>37</xdr:row>
      <xdr:rowOff>127044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132506</xdr:colOff>
      <xdr:row>96</xdr:row>
      <xdr:rowOff>106457</xdr:rowOff>
    </xdr:from>
    <xdr:to>
      <xdr:col>11</xdr:col>
      <xdr:colOff>625565</xdr:colOff>
      <xdr:row>110</xdr:row>
      <xdr:rowOff>171451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850244</xdr:colOff>
      <xdr:row>96</xdr:row>
      <xdr:rowOff>120462</xdr:rowOff>
    </xdr:from>
    <xdr:to>
      <xdr:col>16</xdr:col>
      <xdr:colOff>731462</xdr:colOff>
      <xdr:row>111</xdr:row>
      <xdr:rowOff>6863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8965</xdr:colOff>
      <xdr:row>96</xdr:row>
      <xdr:rowOff>88526</xdr:rowOff>
    </xdr:from>
    <xdr:to>
      <xdr:col>6</xdr:col>
      <xdr:colOff>8965</xdr:colOff>
      <xdr:row>110</xdr:row>
      <xdr:rowOff>142314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71718</xdr:colOff>
      <xdr:row>111</xdr:row>
      <xdr:rowOff>217392</xdr:rowOff>
    </xdr:from>
    <xdr:to>
      <xdr:col>6</xdr:col>
      <xdr:colOff>71718</xdr:colOff>
      <xdr:row>126</xdr:row>
      <xdr:rowOff>40340</xdr:rowOff>
    </xdr:to>
    <xdr:graphicFrame macro="">
      <xdr:nvGraphicFramePr>
        <xdr:cNvPr id="23" name="Graphiqu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131387</xdr:colOff>
      <xdr:row>111</xdr:row>
      <xdr:rowOff>218933</xdr:rowOff>
    </xdr:from>
    <xdr:to>
      <xdr:col>11</xdr:col>
      <xdr:colOff>624446</xdr:colOff>
      <xdr:row>126</xdr:row>
      <xdr:rowOff>41880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629632</xdr:colOff>
      <xdr:row>111</xdr:row>
      <xdr:rowOff>225238</xdr:rowOff>
    </xdr:from>
    <xdr:to>
      <xdr:col>16</xdr:col>
      <xdr:colOff>483955</xdr:colOff>
      <xdr:row>126</xdr:row>
      <xdr:rowOff>48185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268941</xdr:colOff>
      <xdr:row>151</xdr:row>
      <xdr:rowOff>137415</xdr:rowOff>
    </xdr:from>
    <xdr:to>
      <xdr:col>11</xdr:col>
      <xdr:colOff>847165</xdr:colOff>
      <xdr:row>168</xdr:row>
      <xdr:rowOff>36561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853187</xdr:colOff>
      <xdr:row>151</xdr:row>
      <xdr:rowOff>140359</xdr:rowOff>
    </xdr:from>
    <xdr:to>
      <xdr:col>17</xdr:col>
      <xdr:colOff>73257</xdr:colOff>
      <xdr:row>168</xdr:row>
      <xdr:rowOff>2525</xdr:rowOff>
    </xdr:to>
    <xdr:graphicFrame macro="">
      <xdr:nvGraphicFramePr>
        <xdr:cNvPr id="27" name="Graphiqu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151</xdr:row>
      <xdr:rowOff>129569</xdr:rowOff>
    </xdr:from>
    <xdr:to>
      <xdr:col>6</xdr:col>
      <xdr:colOff>257734</xdr:colOff>
      <xdr:row>168</xdr:row>
      <xdr:rowOff>2943</xdr:rowOff>
    </xdr:to>
    <xdr:graphicFrame macro="">
      <xdr:nvGraphicFramePr>
        <xdr:cNvPr id="28" name="Graphique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</xdr:col>
      <xdr:colOff>783564</xdr:colOff>
      <xdr:row>131</xdr:row>
      <xdr:rowOff>113542</xdr:rowOff>
    </xdr:from>
    <xdr:to>
      <xdr:col>11</xdr:col>
      <xdr:colOff>487729</xdr:colOff>
      <xdr:row>145</xdr:row>
      <xdr:rowOff>124525</xdr:rowOff>
    </xdr:to>
    <xdr:graphicFrame macro="">
      <xdr:nvGraphicFramePr>
        <xdr:cNvPr id="29" name="Graphique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488294</xdr:colOff>
      <xdr:row>131</xdr:row>
      <xdr:rowOff>122002</xdr:rowOff>
    </xdr:from>
    <xdr:to>
      <xdr:col>16</xdr:col>
      <xdr:colOff>391925</xdr:colOff>
      <xdr:row>145</xdr:row>
      <xdr:rowOff>148898</xdr:rowOff>
    </xdr:to>
    <xdr:graphicFrame macro="">
      <xdr:nvGraphicFramePr>
        <xdr:cNvPr id="30" name="Graphique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131</xdr:row>
      <xdr:rowOff>113178</xdr:rowOff>
    </xdr:from>
    <xdr:to>
      <xdr:col>6</xdr:col>
      <xdr:colOff>0</xdr:colOff>
      <xdr:row>146</xdr:row>
      <xdr:rowOff>15968</xdr:rowOff>
    </xdr:to>
    <xdr:graphicFrame macro="">
      <xdr:nvGraphicFramePr>
        <xdr:cNvPr id="31" name="Graphique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7</xdr:col>
      <xdr:colOff>417555</xdr:colOff>
      <xdr:row>59</xdr:row>
      <xdr:rowOff>194144</xdr:rowOff>
    </xdr:from>
    <xdr:to>
      <xdr:col>12</xdr:col>
      <xdr:colOff>517710</xdr:colOff>
      <xdr:row>74</xdr:row>
      <xdr:rowOff>51547</xdr:rowOff>
    </xdr:to>
    <xdr:graphicFrame macro="">
      <xdr:nvGraphicFramePr>
        <xdr:cNvPr id="32" name="Graphique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116542</xdr:colOff>
      <xdr:row>172</xdr:row>
      <xdr:rowOff>38103</xdr:rowOff>
    </xdr:from>
    <xdr:to>
      <xdr:col>7</xdr:col>
      <xdr:colOff>67237</xdr:colOff>
      <xdr:row>190</xdr:row>
      <xdr:rowOff>175514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7</xdr:col>
      <xdr:colOff>502020</xdr:colOff>
      <xdr:row>41</xdr:row>
      <xdr:rowOff>230840</xdr:rowOff>
    </xdr:from>
    <xdr:to>
      <xdr:col>12</xdr:col>
      <xdr:colOff>495296</xdr:colOff>
      <xdr:row>57</xdr:row>
      <xdr:rowOff>89648</xdr:rowOff>
    </xdr:to>
    <xdr:graphicFrame macro="">
      <xdr:nvGraphicFramePr>
        <xdr:cNvPr id="36" name="Graphique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9</xdr:col>
      <xdr:colOff>392904</xdr:colOff>
      <xdr:row>172</xdr:row>
      <xdr:rowOff>112055</xdr:rowOff>
    </xdr:from>
    <xdr:to>
      <xdr:col>14</xdr:col>
      <xdr:colOff>135170</xdr:colOff>
      <xdr:row>186</xdr:row>
      <xdr:rowOff>177050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4482</xdr:colOff>
      <xdr:row>76</xdr:row>
      <xdr:rowOff>162485</xdr:rowOff>
    </xdr:from>
    <xdr:to>
      <xdr:col>5</xdr:col>
      <xdr:colOff>668990</xdr:colOff>
      <xdr:row>90</xdr:row>
      <xdr:rowOff>152400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F7B4C93C-0969-41C6-B778-3F71137FF3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679075</xdr:colOff>
      <xdr:row>76</xdr:row>
      <xdr:rowOff>169492</xdr:rowOff>
    </xdr:from>
    <xdr:to>
      <xdr:col>11</xdr:col>
      <xdr:colOff>438571</xdr:colOff>
      <xdr:row>91</xdr:row>
      <xdr:rowOff>29135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7871BEC4-64EF-4814-B167-807173975A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13</xdr:col>
      <xdr:colOff>0</xdr:colOff>
      <xdr:row>60</xdr:row>
      <xdr:rowOff>0</xdr:rowOff>
    </xdr:from>
    <xdr:to>
      <xdr:col>19</xdr:col>
      <xdr:colOff>574862</xdr:colOff>
      <xdr:row>74</xdr:row>
      <xdr:rowOff>23533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51E46B2C-7AF5-4210-B6EB-58CD71212C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20</xdr:col>
      <xdr:colOff>0</xdr:colOff>
      <xdr:row>60</xdr:row>
      <xdr:rowOff>0</xdr:rowOff>
    </xdr:from>
    <xdr:to>
      <xdr:col>26</xdr:col>
      <xdr:colOff>357890</xdr:colOff>
      <xdr:row>74</xdr:row>
      <xdr:rowOff>81521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8F6D22A5-C627-484F-B461-56A56DC5B5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564357</xdr:colOff>
      <xdr:row>5</xdr:row>
      <xdr:rowOff>4763</xdr:rowOff>
    </xdr:from>
    <xdr:to>
      <xdr:col>12</xdr:col>
      <xdr:colOff>69057</xdr:colOff>
      <xdr:row>5</xdr:row>
      <xdr:rowOff>147638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C1E6790C-3BB2-ACEE-57A9-72283AC8CBA0}"/>
            </a:ext>
          </a:extLst>
        </xdr:cNvPr>
        <xdr:cNvSpPr/>
      </xdr:nvSpPr>
      <xdr:spPr>
        <a:xfrm>
          <a:off x="10589420" y="1540669"/>
          <a:ext cx="1028700" cy="142875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6">
            <a:shade val="15000"/>
          </a:schemeClr>
        </a:lnRef>
        <a:fillRef idx="1">
          <a:schemeClr val="accent6"/>
        </a:fillRef>
        <a:effectRef idx="0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857250</xdr:colOff>
      <xdr:row>94</xdr:row>
      <xdr:rowOff>152400</xdr:rowOff>
    </xdr:from>
    <xdr:to>
      <xdr:col>6</xdr:col>
      <xdr:colOff>704850</xdr:colOff>
      <xdr:row>111</xdr:row>
      <xdr:rowOff>9525</xdr:rowOff>
    </xdr:to>
    <xdr:graphicFrame macro="">
      <xdr:nvGraphicFramePr>
        <xdr:cNvPr id="44" name="Graphique 43">
          <a:extLst>
            <a:ext uri="{FF2B5EF4-FFF2-40B4-BE49-F238E27FC236}">
              <a16:creationId xmlns:a16="http://schemas.microsoft.com/office/drawing/2014/main" id="{991AF3AF-78BE-64E8-E101-9EF67F5375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371475</xdr:colOff>
      <xdr:row>95</xdr:row>
      <xdr:rowOff>0</xdr:rowOff>
    </xdr:from>
    <xdr:to>
      <xdr:col>15</xdr:col>
      <xdr:colOff>428625</xdr:colOff>
      <xdr:row>111</xdr:row>
      <xdr:rowOff>57150</xdr:rowOff>
    </xdr:to>
    <xdr:graphicFrame macro="">
      <xdr:nvGraphicFramePr>
        <xdr:cNvPr id="45" name="Graphique 44">
          <a:extLst>
            <a:ext uri="{FF2B5EF4-FFF2-40B4-BE49-F238E27FC236}">
              <a16:creationId xmlns:a16="http://schemas.microsoft.com/office/drawing/2014/main" id="{153165E1-E3A6-406D-80E3-3FE2C8F8F1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1</xdr:colOff>
      <xdr:row>32</xdr:row>
      <xdr:rowOff>9525</xdr:rowOff>
    </xdr:from>
    <xdr:to>
      <xdr:col>3</xdr:col>
      <xdr:colOff>590550</xdr:colOff>
      <xdr:row>59</xdr:row>
      <xdr:rowOff>28574</xdr:rowOff>
    </xdr:to>
    <xdr:pic>
      <xdr:nvPicPr>
        <xdr:cNvPr id="52" name="Image 51">
          <a:extLst>
            <a:ext uri="{FF2B5EF4-FFF2-40B4-BE49-F238E27FC236}">
              <a16:creationId xmlns:a16="http://schemas.microsoft.com/office/drawing/2014/main" id="{48A40134-3E82-E854-F94D-1EF6FCFE8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5915025"/>
          <a:ext cx="5429249" cy="49148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</xdr:row>
      <xdr:rowOff>9524</xdr:rowOff>
    </xdr:from>
    <xdr:to>
      <xdr:col>0</xdr:col>
      <xdr:colOff>452437</xdr:colOff>
      <xdr:row>34</xdr:row>
      <xdr:rowOff>181698</xdr:rowOff>
    </xdr:to>
    <xdr:sp macro="" textlink="">
      <xdr:nvSpPr>
        <xdr:cNvPr id="40" name="Rectangle : coins arrondis 24">
          <a:extLst>
            <a:ext uri="{FF2B5EF4-FFF2-40B4-BE49-F238E27FC236}">
              <a16:creationId xmlns:a16="http://schemas.microsoft.com/office/drawing/2014/main" id="{10E92A9F-EACE-4AD7-9BD8-14296711F336}"/>
            </a:ext>
          </a:extLst>
        </xdr:cNvPr>
        <xdr:cNvSpPr/>
      </xdr:nvSpPr>
      <xdr:spPr>
        <a:xfrm>
          <a:off x="0" y="7267574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</xdr:col>
      <xdr:colOff>3019425</xdr:colOff>
      <xdr:row>32</xdr:row>
      <xdr:rowOff>28575</xdr:rowOff>
    </xdr:from>
    <xdr:to>
      <xdr:col>3</xdr:col>
      <xdr:colOff>594501</xdr:colOff>
      <xdr:row>37</xdr:row>
      <xdr:rowOff>81999</xdr:rowOff>
    </xdr:to>
    <xdr:pic>
      <xdr:nvPicPr>
        <xdr:cNvPr id="53" name="Image 52">
          <a:extLst>
            <a:ext uri="{FF2B5EF4-FFF2-40B4-BE49-F238E27FC236}">
              <a16:creationId xmlns:a16="http://schemas.microsoft.com/office/drawing/2014/main" id="{C651EF31-3D16-67C8-8842-1E70714D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10000" y="5934075"/>
          <a:ext cx="1623201" cy="967824"/>
        </a:xfrm>
        <a:prstGeom prst="rect">
          <a:avLst/>
        </a:prstGeom>
      </xdr:spPr>
    </xdr:pic>
    <xdr:clientData/>
  </xdr:twoCellAnchor>
  <xdr:twoCellAnchor editAs="oneCell">
    <xdr:from>
      <xdr:col>6</xdr:col>
      <xdr:colOff>9526</xdr:colOff>
      <xdr:row>32</xdr:row>
      <xdr:rowOff>19051</xdr:rowOff>
    </xdr:from>
    <xdr:to>
      <xdr:col>13</xdr:col>
      <xdr:colOff>9525</xdr:colOff>
      <xdr:row>59</xdr:row>
      <xdr:rowOff>9525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70185C82-3CF8-FAE1-4CA4-E3DC7BC5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19951" y="5924551"/>
          <a:ext cx="5534024" cy="4886324"/>
        </a:xfrm>
        <a:prstGeom prst="rect">
          <a:avLst/>
        </a:prstGeom>
      </xdr:spPr>
    </xdr:pic>
    <xdr:clientData/>
  </xdr:twoCellAnchor>
  <xdr:twoCellAnchor>
    <xdr:from>
      <xdr:col>6</xdr:col>
      <xdr:colOff>26197</xdr:colOff>
      <xdr:row>32</xdr:row>
      <xdr:rowOff>0</xdr:rowOff>
    </xdr:from>
    <xdr:to>
      <xdr:col>6</xdr:col>
      <xdr:colOff>570275</xdr:colOff>
      <xdr:row>33</xdr:row>
      <xdr:rowOff>154541</xdr:rowOff>
    </xdr:to>
    <xdr:sp macro="" textlink="">
      <xdr:nvSpPr>
        <xdr:cNvPr id="33" name="Rectangle : coins arrondis 28">
          <a:extLst>
            <a:ext uri="{FF2B5EF4-FFF2-40B4-BE49-F238E27FC236}">
              <a16:creationId xmlns:a16="http://schemas.microsoft.com/office/drawing/2014/main" id="{754365DC-2025-48E3-A4A0-54ABAC6DD6F8}"/>
            </a:ext>
          </a:extLst>
        </xdr:cNvPr>
        <xdr:cNvSpPr/>
      </xdr:nvSpPr>
      <xdr:spPr>
        <a:xfrm>
          <a:off x="7236622" y="590550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11</xdr:col>
      <xdr:colOff>266700</xdr:colOff>
      <xdr:row>32</xdr:row>
      <xdr:rowOff>19050</xdr:rowOff>
    </xdr:from>
    <xdr:to>
      <xdr:col>13</xdr:col>
      <xdr:colOff>3924</xdr:colOff>
      <xdr:row>35</xdr:row>
      <xdr:rowOff>53391</xdr:rowOff>
    </xdr:to>
    <xdr:pic>
      <xdr:nvPicPr>
        <xdr:cNvPr id="55" name="Image 54">
          <a:extLst>
            <a:ext uri="{FF2B5EF4-FFF2-40B4-BE49-F238E27FC236}">
              <a16:creationId xmlns:a16="http://schemas.microsoft.com/office/drawing/2014/main" id="{E7A791F0-EC4C-D8A2-EAE7-C88B5C91C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430000" y="5924550"/>
          <a:ext cx="1318374" cy="586791"/>
        </a:xfrm>
        <a:prstGeom prst="rect">
          <a:avLst/>
        </a:prstGeom>
      </xdr:spPr>
    </xdr:pic>
    <xdr:clientData/>
  </xdr:twoCellAnchor>
  <xdr:twoCellAnchor editAs="oneCell">
    <xdr:from>
      <xdr:col>14</xdr:col>
      <xdr:colOff>704849</xdr:colOff>
      <xdr:row>32</xdr:row>
      <xdr:rowOff>38100</xdr:rowOff>
    </xdr:from>
    <xdr:to>
      <xdr:col>21</xdr:col>
      <xdr:colOff>342899</xdr:colOff>
      <xdr:row>59</xdr:row>
      <xdr:rowOff>38100</xdr:rowOff>
    </xdr:to>
    <xdr:pic>
      <xdr:nvPicPr>
        <xdr:cNvPr id="56" name="Image 55">
          <a:extLst>
            <a:ext uri="{FF2B5EF4-FFF2-40B4-BE49-F238E27FC236}">
              <a16:creationId xmlns:a16="http://schemas.microsoft.com/office/drawing/2014/main" id="{F0617C64-0AD3-228D-9DE9-4AB761117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239874" y="5943600"/>
          <a:ext cx="5172075" cy="4895850"/>
        </a:xfrm>
        <a:prstGeom prst="rect">
          <a:avLst/>
        </a:prstGeom>
      </xdr:spPr>
    </xdr:pic>
    <xdr:clientData/>
  </xdr:twoCellAnchor>
  <xdr:twoCellAnchor>
    <xdr:from>
      <xdr:col>15</xdr:col>
      <xdr:colOff>66675</xdr:colOff>
      <xdr:row>32</xdr:row>
      <xdr:rowOff>47625</xdr:rowOff>
    </xdr:from>
    <xdr:to>
      <xdr:col>15</xdr:col>
      <xdr:colOff>557804</xdr:colOff>
      <xdr:row>34</xdr:row>
      <xdr:rowOff>10708</xdr:rowOff>
    </xdr:to>
    <xdr:sp macro="" textlink="">
      <xdr:nvSpPr>
        <xdr:cNvPr id="35" name="Rectangle : coins arrondis 44">
          <a:extLst>
            <a:ext uri="{FF2B5EF4-FFF2-40B4-BE49-F238E27FC236}">
              <a16:creationId xmlns:a16="http://schemas.microsoft.com/office/drawing/2014/main" id="{932555AC-CB1B-46C1-B19A-F69FAAB66B86}"/>
            </a:ext>
          </a:extLst>
        </xdr:cNvPr>
        <xdr:cNvSpPr/>
      </xdr:nvSpPr>
      <xdr:spPr>
        <a:xfrm>
          <a:off x="14392275" y="5953125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19</xdr:col>
      <xdr:colOff>542925</xdr:colOff>
      <xdr:row>32</xdr:row>
      <xdr:rowOff>66675</xdr:rowOff>
    </xdr:from>
    <xdr:to>
      <xdr:col>21</xdr:col>
      <xdr:colOff>318253</xdr:colOff>
      <xdr:row>36</xdr:row>
      <xdr:rowOff>19109</xdr:rowOff>
    </xdr:to>
    <xdr:pic>
      <xdr:nvPicPr>
        <xdr:cNvPr id="57" name="Image 56">
          <a:extLst>
            <a:ext uri="{FF2B5EF4-FFF2-40B4-BE49-F238E27FC236}">
              <a16:creationId xmlns:a16="http://schemas.microsoft.com/office/drawing/2014/main" id="{2560432B-40ED-B22E-DC8D-C038BDCF4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030825" y="5972175"/>
          <a:ext cx="1356478" cy="68585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64</xdr:row>
      <xdr:rowOff>9525</xdr:rowOff>
    </xdr:from>
    <xdr:to>
      <xdr:col>4</xdr:col>
      <xdr:colOff>47625</xdr:colOff>
      <xdr:row>92</xdr:row>
      <xdr:rowOff>66675</xdr:rowOff>
    </xdr:to>
    <xdr:pic>
      <xdr:nvPicPr>
        <xdr:cNvPr id="59" name="Image 58">
          <a:extLst>
            <a:ext uri="{FF2B5EF4-FFF2-40B4-BE49-F238E27FC236}">
              <a16:creationId xmlns:a16="http://schemas.microsoft.com/office/drawing/2014/main" id="{99D46C9D-81B5-9B29-32A4-566FE0919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525" y="11839575"/>
          <a:ext cx="5667375" cy="51339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43" name="Rectangle : coins arrondis 24">
          <a:extLst>
            <a:ext uri="{FF2B5EF4-FFF2-40B4-BE49-F238E27FC236}">
              <a16:creationId xmlns:a16="http://schemas.microsoft.com/office/drawing/2014/main" id="{0DEDCDC9-F7A5-4139-A480-BA71C26D54CF}"/>
            </a:ext>
          </a:extLst>
        </xdr:cNvPr>
        <xdr:cNvSpPr/>
      </xdr:nvSpPr>
      <xdr:spPr>
        <a:xfrm>
          <a:off x="0" y="13563599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</xdr:col>
      <xdr:colOff>3228975</xdr:colOff>
      <xdr:row>64</xdr:row>
      <xdr:rowOff>9525</xdr:rowOff>
    </xdr:from>
    <xdr:to>
      <xdr:col>4</xdr:col>
      <xdr:colOff>43958</xdr:colOff>
      <xdr:row>69</xdr:row>
      <xdr:rowOff>123914</xdr:rowOff>
    </xdr:to>
    <xdr:pic>
      <xdr:nvPicPr>
        <xdr:cNvPr id="60" name="Image 59">
          <a:extLst>
            <a:ext uri="{FF2B5EF4-FFF2-40B4-BE49-F238E27FC236}">
              <a16:creationId xmlns:a16="http://schemas.microsoft.com/office/drawing/2014/main" id="{50136BAC-276E-A468-7470-0A535809F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9550" y="11839575"/>
          <a:ext cx="1653683" cy="1028789"/>
        </a:xfrm>
        <a:prstGeom prst="rect">
          <a:avLst/>
        </a:prstGeom>
      </xdr:spPr>
    </xdr:pic>
    <xdr:clientData/>
  </xdr:twoCellAnchor>
  <xdr:twoCellAnchor editAs="oneCell">
    <xdr:from>
      <xdr:col>6</xdr:col>
      <xdr:colOff>247650</xdr:colOff>
      <xdr:row>64</xdr:row>
      <xdr:rowOff>28575</xdr:rowOff>
    </xdr:from>
    <xdr:to>
      <xdr:col>13</xdr:col>
      <xdr:colOff>47625</xdr:colOff>
      <xdr:row>92</xdr:row>
      <xdr:rowOff>57150</xdr:rowOff>
    </xdr:to>
    <xdr:pic>
      <xdr:nvPicPr>
        <xdr:cNvPr id="61" name="Image 60">
          <a:extLst>
            <a:ext uri="{FF2B5EF4-FFF2-40B4-BE49-F238E27FC236}">
              <a16:creationId xmlns:a16="http://schemas.microsoft.com/office/drawing/2014/main" id="{C06290DA-EEAA-C24E-5EE6-FB789F130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58075" y="11858625"/>
          <a:ext cx="5334000" cy="5105400"/>
        </a:xfrm>
        <a:prstGeom prst="rect">
          <a:avLst/>
        </a:prstGeom>
      </xdr:spPr>
    </xdr:pic>
    <xdr:clientData/>
  </xdr:twoCellAnchor>
  <xdr:twoCellAnchor>
    <xdr:from>
      <xdr:col>6</xdr:col>
      <xdr:colOff>254798</xdr:colOff>
      <xdr:row>64</xdr:row>
      <xdr:rowOff>9525</xdr:rowOff>
    </xdr:from>
    <xdr:to>
      <xdr:col>7</xdr:col>
      <xdr:colOff>8301</xdr:colOff>
      <xdr:row>65</xdr:row>
      <xdr:rowOff>145016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1FAAD59C-6372-479D-93A5-C45031FF263C}"/>
            </a:ext>
          </a:extLst>
        </xdr:cNvPr>
        <xdr:cNvSpPr/>
      </xdr:nvSpPr>
      <xdr:spPr>
        <a:xfrm>
          <a:off x="7465223" y="11839575"/>
          <a:ext cx="544078" cy="32599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10</xdr:col>
      <xdr:colOff>714375</xdr:colOff>
      <xdr:row>64</xdr:row>
      <xdr:rowOff>38100</xdr:rowOff>
    </xdr:from>
    <xdr:to>
      <xdr:col>13</xdr:col>
      <xdr:colOff>42057</xdr:colOff>
      <xdr:row>69</xdr:row>
      <xdr:rowOff>137248</xdr:rowOff>
    </xdr:to>
    <xdr:pic>
      <xdr:nvPicPr>
        <xdr:cNvPr id="62" name="Image 61">
          <a:extLst>
            <a:ext uri="{FF2B5EF4-FFF2-40B4-BE49-F238E27FC236}">
              <a16:creationId xmlns:a16="http://schemas.microsoft.com/office/drawing/2014/main" id="{B2A138EE-926F-3520-C312-886E3268E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87100" y="11868150"/>
          <a:ext cx="1699407" cy="1013548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64</xdr:row>
      <xdr:rowOff>19051</xdr:rowOff>
    </xdr:from>
    <xdr:to>
      <xdr:col>21</xdr:col>
      <xdr:colOff>485775</xdr:colOff>
      <xdr:row>92</xdr:row>
      <xdr:rowOff>66676</xdr:rowOff>
    </xdr:to>
    <xdr:pic>
      <xdr:nvPicPr>
        <xdr:cNvPr id="63" name="Image 62">
          <a:extLst>
            <a:ext uri="{FF2B5EF4-FFF2-40B4-BE49-F238E27FC236}">
              <a16:creationId xmlns:a16="http://schemas.microsoft.com/office/drawing/2014/main" id="{A80E9D34-9E6D-236E-5F0A-6FA34B653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325600" y="11849101"/>
          <a:ext cx="5229225" cy="5124450"/>
        </a:xfrm>
        <a:prstGeom prst="rect">
          <a:avLst/>
        </a:prstGeom>
      </xdr:spPr>
    </xdr:pic>
    <xdr:clientData/>
  </xdr:twoCellAnchor>
  <xdr:twoCellAnchor>
    <xdr:from>
      <xdr:col>14</xdr:col>
      <xdr:colOff>781050</xdr:colOff>
      <xdr:row>64</xdr:row>
      <xdr:rowOff>19050</xdr:rowOff>
    </xdr:from>
    <xdr:to>
      <xdr:col>15</xdr:col>
      <xdr:colOff>481604</xdr:colOff>
      <xdr:row>65</xdr:row>
      <xdr:rowOff>163108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9FBBA17F-22FD-423A-9112-7264AD67503B}"/>
            </a:ext>
          </a:extLst>
        </xdr:cNvPr>
        <xdr:cNvSpPr/>
      </xdr:nvSpPr>
      <xdr:spPr>
        <a:xfrm>
          <a:off x="14316075" y="11849100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19</xdr:col>
      <xdr:colOff>314325</xdr:colOff>
      <xdr:row>64</xdr:row>
      <xdr:rowOff>19050</xdr:rowOff>
    </xdr:from>
    <xdr:to>
      <xdr:col>21</xdr:col>
      <xdr:colOff>493548</xdr:colOff>
      <xdr:row>70</xdr:row>
      <xdr:rowOff>5809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221DFD31-48F3-FA4F-FC8D-BFDEAFEDD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802225" y="11849100"/>
          <a:ext cx="1760373" cy="10821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180974</xdr:rowOff>
    </xdr:from>
    <xdr:to>
      <xdr:col>3</xdr:col>
      <xdr:colOff>28575</xdr:colOff>
      <xdr:row>149</xdr:row>
      <xdr:rowOff>38099</xdr:rowOff>
    </xdr:to>
    <xdr:pic>
      <xdr:nvPicPr>
        <xdr:cNvPr id="65" name="Image 64">
          <a:extLst>
            <a:ext uri="{FF2B5EF4-FFF2-40B4-BE49-F238E27FC236}">
              <a16:creationId xmlns:a16="http://schemas.microsoft.com/office/drawing/2014/main" id="{6503B1CE-D2E5-96E6-EAA6-EA711839A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1745574"/>
          <a:ext cx="4867275" cy="5648325"/>
        </a:xfrm>
        <a:prstGeom prst="rect">
          <a:avLst/>
        </a:prstGeom>
      </xdr:spPr>
    </xdr:pic>
    <xdr:clientData/>
  </xdr:twoCellAnchor>
  <xdr:twoCellAnchor>
    <xdr:from>
      <xdr:col>0</xdr:col>
      <xdr:colOff>7620</xdr:colOff>
      <xdr:row>118</xdr:row>
      <xdr:rowOff>15240</xdr:rowOff>
    </xdr:from>
    <xdr:to>
      <xdr:col>0</xdr:col>
      <xdr:colOff>460057</xdr:colOff>
      <xdr:row>120</xdr:row>
      <xdr:rowOff>4534</xdr:rowOff>
    </xdr:to>
    <xdr:sp macro="" textlink="">
      <xdr:nvSpPr>
        <xdr:cNvPr id="3" name="Rectangle : coins arrondis 24">
          <a:extLst>
            <a:ext uri="{FF2B5EF4-FFF2-40B4-BE49-F238E27FC236}">
              <a16:creationId xmlns:a16="http://schemas.microsoft.com/office/drawing/2014/main" id="{ACF6D906-8D6B-45D0-A3AE-4A2D5F77BA6F}"/>
            </a:ext>
          </a:extLst>
        </xdr:cNvPr>
        <xdr:cNvSpPr/>
      </xdr:nvSpPr>
      <xdr:spPr>
        <a:xfrm>
          <a:off x="7620" y="2100834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</xdr:col>
      <xdr:colOff>2333625</xdr:colOff>
      <xdr:row>118</xdr:row>
      <xdr:rowOff>19049</xdr:rowOff>
    </xdr:from>
    <xdr:to>
      <xdr:col>3</xdr:col>
      <xdr:colOff>23011</xdr:colOff>
      <xdr:row>123</xdr:row>
      <xdr:rowOff>165825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C28556EB-2263-F7A7-7F5B-FB96E0B58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24200" y="21764624"/>
          <a:ext cx="1737511" cy="1051651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118</xdr:row>
      <xdr:rowOff>0</xdr:rowOff>
    </xdr:from>
    <xdr:to>
      <xdr:col>12</xdr:col>
      <xdr:colOff>19050</xdr:colOff>
      <xdr:row>148</xdr:row>
      <xdr:rowOff>171450</xdr:rowOff>
    </xdr:to>
    <xdr:pic>
      <xdr:nvPicPr>
        <xdr:cNvPr id="67" name="Image 66">
          <a:extLst>
            <a:ext uri="{FF2B5EF4-FFF2-40B4-BE49-F238E27FC236}">
              <a16:creationId xmlns:a16="http://schemas.microsoft.com/office/drawing/2014/main" id="{D1C44E61-2EBD-2475-1BEA-766B769CB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81850" y="21745575"/>
          <a:ext cx="4791075" cy="5600700"/>
        </a:xfrm>
        <a:prstGeom prst="rect">
          <a:avLst/>
        </a:prstGeom>
      </xdr:spPr>
    </xdr:pic>
    <xdr:clientData/>
  </xdr:twoCellAnchor>
  <xdr:twoCellAnchor>
    <xdr:from>
      <xdr:col>5</xdr:col>
      <xdr:colOff>750570</xdr:colOff>
      <xdr:row>118</xdr:row>
      <xdr:rowOff>14321</xdr:rowOff>
    </xdr:from>
    <xdr:to>
      <xdr:col>6</xdr:col>
      <xdr:colOff>475498</xdr:colOff>
      <xdr:row>119</xdr:row>
      <xdr:rowOff>170767</xdr:rowOff>
    </xdr:to>
    <xdr:sp macro="" textlink="">
      <xdr:nvSpPr>
        <xdr:cNvPr id="5" name="Rectangle : coins arrondis 28">
          <a:extLst>
            <a:ext uri="{FF2B5EF4-FFF2-40B4-BE49-F238E27FC236}">
              <a16:creationId xmlns:a16="http://schemas.microsoft.com/office/drawing/2014/main" id="{51E00A2B-EE35-482A-8686-5D51AF72439C}"/>
            </a:ext>
          </a:extLst>
        </xdr:cNvPr>
        <xdr:cNvSpPr/>
      </xdr:nvSpPr>
      <xdr:spPr>
        <a:xfrm>
          <a:off x="7170420" y="21759896"/>
          <a:ext cx="515503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9</xdr:col>
      <xdr:colOff>666750</xdr:colOff>
      <xdr:row>118</xdr:row>
      <xdr:rowOff>28575</xdr:rowOff>
    </xdr:from>
    <xdr:to>
      <xdr:col>12</xdr:col>
      <xdr:colOff>9674</xdr:colOff>
      <xdr:row>123</xdr:row>
      <xdr:rowOff>167730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0A272A8A-0B29-25F2-F9EC-5BAA4A540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248900" y="21774150"/>
          <a:ext cx="1714649" cy="1044030"/>
        </a:xfrm>
        <a:prstGeom prst="rect">
          <a:avLst/>
        </a:prstGeom>
      </xdr:spPr>
    </xdr:pic>
    <xdr:clientData/>
  </xdr:twoCellAnchor>
  <xdr:twoCellAnchor editAs="oneCell">
    <xdr:from>
      <xdr:col>15</xdr:col>
      <xdr:colOff>466725</xdr:colOff>
      <xdr:row>118</xdr:row>
      <xdr:rowOff>19050</xdr:rowOff>
    </xdr:from>
    <xdr:to>
      <xdr:col>21</xdr:col>
      <xdr:colOff>303292</xdr:colOff>
      <xdr:row>149</xdr:row>
      <xdr:rowOff>0</xdr:rowOff>
    </xdr:to>
    <xdr:pic>
      <xdr:nvPicPr>
        <xdr:cNvPr id="69" name="Image 68">
          <a:extLst>
            <a:ext uri="{FF2B5EF4-FFF2-40B4-BE49-F238E27FC236}">
              <a16:creationId xmlns:a16="http://schemas.microsoft.com/office/drawing/2014/main" id="{183D0025-F08F-2F93-B9C0-11C0E3461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792325" y="21764625"/>
          <a:ext cx="4580017" cy="5591175"/>
        </a:xfrm>
        <a:prstGeom prst="rect">
          <a:avLst/>
        </a:prstGeom>
      </xdr:spPr>
    </xdr:pic>
    <xdr:clientData/>
  </xdr:twoCellAnchor>
  <xdr:twoCellAnchor>
    <xdr:from>
      <xdr:col>15</xdr:col>
      <xdr:colOff>541020</xdr:colOff>
      <xdr:row>118</xdr:row>
      <xdr:rowOff>83820</xdr:rowOff>
    </xdr:from>
    <xdr:to>
      <xdr:col>16</xdr:col>
      <xdr:colOff>241574</xdr:colOff>
      <xdr:row>120</xdr:row>
      <xdr:rowOff>64048</xdr:rowOff>
    </xdr:to>
    <xdr:sp macro="" textlink="">
      <xdr:nvSpPr>
        <xdr:cNvPr id="7" name="Rectangle : coins arrondis 44">
          <a:extLst>
            <a:ext uri="{FF2B5EF4-FFF2-40B4-BE49-F238E27FC236}">
              <a16:creationId xmlns:a16="http://schemas.microsoft.com/office/drawing/2014/main" id="{DDCFA298-A9CA-4817-A4C8-39CB400E8D1D}"/>
            </a:ext>
          </a:extLst>
        </xdr:cNvPr>
        <xdr:cNvSpPr/>
      </xdr:nvSpPr>
      <xdr:spPr>
        <a:xfrm>
          <a:off x="11971020" y="21076920"/>
          <a:ext cx="462554" cy="36122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155</xdr:row>
      <xdr:rowOff>19049</xdr:rowOff>
    </xdr:from>
    <xdr:to>
      <xdr:col>4</xdr:col>
      <xdr:colOff>19049</xdr:colOff>
      <xdr:row>188</xdr:row>
      <xdr:rowOff>171450</xdr:rowOff>
    </xdr:to>
    <xdr:pic>
      <xdr:nvPicPr>
        <xdr:cNvPr id="70" name="Image 69">
          <a:extLst>
            <a:ext uri="{FF2B5EF4-FFF2-40B4-BE49-F238E27FC236}">
              <a16:creationId xmlns:a16="http://schemas.microsoft.com/office/drawing/2014/main" id="{1013BBDB-2652-E3FD-1AA3-C269739E8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28498799"/>
          <a:ext cx="5648324" cy="612457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155</xdr:row>
      <xdr:rowOff>30480</xdr:rowOff>
    </xdr:from>
    <xdr:to>
      <xdr:col>0</xdr:col>
      <xdr:colOff>452437</xdr:colOff>
      <xdr:row>157</xdr:row>
      <xdr:rowOff>19774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D648D8B3-09AB-480D-A566-6CD2A83F8C32}"/>
            </a:ext>
          </a:extLst>
        </xdr:cNvPr>
        <xdr:cNvSpPr/>
      </xdr:nvSpPr>
      <xdr:spPr>
        <a:xfrm>
          <a:off x="0" y="29605605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6</xdr:col>
      <xdr:colOff>0</xdr:colOff>
      <xdr:row>155</xdr:row>
      <xdr:rowOff>28575</xdr:rowOff>
    </xdr:from>
    <xdr:to>
      <xdr:col>13</xdr:col>
      <xdr:colOff>74781</xdr:colOff>
      <xdr:row>188</xdr:row>
      <xdr:rowOff>171450</xdr:rowOff>
    </xdr:to>
    <xdr:pic>
      <xdr:nvPicPr>
        <xdr:cNvPr id="71" name="Image 70">
          <a:extLst>
            <a:ext uri="{FF2B5EF4-FFF2-40B4-BE49-F238E27FC236}">
              <a16:creationId xmlns:a16="http://schemas.microsoft.com/office/drawing/2014/main" id="{764E96EB-1D5A-714A-706F-4CC0F5C90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10425" y="28508325"/>
          <a:ext cx="5608806" cy="6115050"/>
        </a:xfrm>
        <a:prstGeom prst="rect">
          <a:avLst/>
        </a:prstGeom>
      </xdr:spPr>
    </xdr:pic>
    <xdr:clientData/>
  </xdr:twoCellAnchor>
  <xdr:twoCellAnchor>
    <xdr:from>
      <xdr:col>6</xdr:col>
      <xdr:colOff>19050</xdr:colOff>
      <xdr:row>155</xdr:row>
      <xdr:rowOff>38100</xdr:rowOff>
    </xdr:from>
    <xdr:to>
      <xdr:col>6</xdr:col>
      <xdr:colOff>534553</xdr:colOff>
      <xdr:row>157</xdr:row>
      <xdr:rowOff>13571</xdr:rowOff>
    </xdr:to>
    <xdr:sp macro="" textlink="">
      <xdr:nvSpPr>
        <xdr:cNvPr id="11" name="Rectangle : coins arrondis 28">
          <a:extLst>
            <a:ext uri="{FF2B5EF4-FFF2-40B4-BE49-F238E27FC236}">
              <a16:creationId xmlns:a16="http://schemas.microsoft.com/office/drawing/2014/main" id="{F8DBD616-27A7-4B21-864F-75F283492B6B}"/>
            </a:ext>
          </a:extLst>
        </xdr:cNvPr>
        <xdr:cNvSpPr/>
      </xdr:nvSpPr>
      <xdr:spPr>
        <a:xfrm>
          <a:off x="7229475" y="28517850"/>
          <a:ext cx="515503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14</xdr:col>
      <xdr:colOff>781050</xdr:colOff>
      <xdr:row>155</xdr:row>
      <xdr:rowOff>28575</xdr:rowOff>
    </xdr:from>
    <xdr:to>
      <xdr:col>21</xdr:col>
      <xdr:colOff>590550</xdr:colOff>
      <xdr:row>189</xdr:row>
      <xdr:rowOff>9525</xdr:rowOff>
    </xdr:to>
    <xdr:pic>
      <xdr:nvPicPr>
        <xdr:cNvPr id="72" name="Image 71">
          <a:extLst>
            <a:ext uri="{FF2B5EF4-FFF2-40B4-BE49-F238E27FC236}">
              <a16:creationId xmlns:a16="http://schemas.microsoft.com/office/drawing/2014/main" id="{745F30B7-7252-97E0-223F-0CAAD6EF3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316075" y="28508325"/>
          <a:ext cx="5343525" cy="6134100"/>
        </a:xfrm>
        <a:prstGeom prst="rect">
          <a:avLst/>
        </a:prstGeom>
      </xdr:spPr>
    </xdr:pic>
    <xdr:clientData/>
  </xdr:twoCellAnchor>
  <xdr:twoCellAnchor>
    <xdr:from>
      <xdr:col>15</xdr:col>
      <xdr:colOff>533400</xdr:colOff>
      <xdr:row>155</xdr:row>
      <xdr:rowOff>41551</xdr:rowOff>
    </xdr:from>
    <xdr:to>
      <xdr:col>16</xdr:col>
      <xdr:colOff>233954</xdr:colOff>
      <xdr:row>157</xdr:row>
      <xdr:rowOff>21779</xdr:rowOff>
    </xdr:to>
    <xdr:sp macro="" textlink="">
      <xdr:nvSpPr>
        <xdr:cNvPr id="13" name="Rectangle : coins arrondis 44">
          <a:extLst>
            <a:ext uri="{FF2B5EF4-FFF2-40B4-BE49-F238E27FC236}">
              <a16:creationId xmlns:a16="http://schemas.microsoft.com/office/drawing/2014/main" id="{3C2051C7-B585-4FC8-B297-7494961620E7}"/>
            </a:ext>
          </a:extLst>
        </xdr:cNvPr>
        <xdr:cNvSpPr/>
      </xdr:nvSpPr>
      <xdr:spPr>
        <a:xfrm>
          <a:off x="11963400" y="29616676"/>
          <a:ext cx="462554" cy="36122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19</xdr:col>
      <xdr:colOff>466725</xdr:colOff>
      <xdr:row>155</xdr:row>
      <xdr:rowOff>47625</xdr:rowOff>
    </xdr:from>
    <xdr:to>
      <xdr:col>21</xdr:col>
      <xdr:colOff>569741</xdr:colOff>
      <xdr:row>160</xdr:row>
      <xdr:rowOff>64850</xdr:rowOff>
    </xdr:to>
    <xdr:pic>
      <xdr:nvPicPr>
        <xdr:cNvPr id="73" name="Image 72">
          <a:extLst>
            <a:ext uri="{FF2B5EF4-FFF2-40B4-BE49-F238E27FC236}">
              <a16:creationId xmlns:a16="http://schemas.microsoft.com/office/drawing/2014/main" id="{C8041873-3113-0B76-B1DA-DACB6A244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7954625" y="28527375"/>
          <a:ext cx="1684166" cy="922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155</xdr:row>
      <xdr:rowOff>38100</xdr:rowOff>
    </xdr:from>
    <xdr:to>
      <xdr:col>13</xdr:col>
      <xdr:colOff>53480</xdr:colOff>
      <xdr:row>160</xdr:row>
      <xdr:rowOff>62946</xdr:rowOff>
    </xdr:to>
    <xdr:pic>
      <xdr:nvPicPr>
        <xdr:cNvPr id="74" name="Image 73">
          <a:extLst>
            <a:ext uri="{FF2B5EF4-FFF2-40B4-BE49-F238E27FC236}">
              <a16:creationId xmlns:a16="http://schemas.microsoft.com/office/drawing/2014/main" id="{B24D3B1B-EF61-EEF4-9817-F19E63DEC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182350" y="28517850"/>
          <a:ext cx="1615580" cy="929721"/>
        </a:xfrm>
        <a:prstGeom prst="rect">
          <a:avLst/>
        </a:prstGeom>
      </xdr:spPr>
    </xdr:pic>
    <xdr:clientData/>
  </xdr:twoCellAnchor>
  <xdr:twoCellAnchor editAs="oneCell">
    <xdr:from>
      <xdr:col>1</xdr:col>
      <xdr:colOff>3067050</xdr:colOff>
      <xdr:row>155</xdr:row>
      <xdr:rowOff>28575</xdr:rowOff>
    </xdr:from>
    <xdr:to>
      <xdr:col>3</xdr:col>
      <xdr:colOff>786918</xdr:colOff>
      <xdr:row>160</xdr:row>
      <xdr:rowOff>45800</xdr:rowOff>
    </xdr:to>
    <xdr:pic>
      <xdr:nvPicPr>
        <xdr:cNvPr id="75" name="Image 74">
          <a:extLst>
            <a:ext uri="{FF2B5EF4-FFF2-40B4-BE49-F238E27FC236}">
              <a16:creationId xmlns:a16="http://schemas.microsoft.com/office/drawing/2014/main" id="{3D626E3B-4590-85E2-819A-921D3A0D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57625" y="28508325"/>
          <a:ext cx="1767993" cy="9221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193</xdr:row>
      <xdr:rowOff>171450</xdr:rowOff>
    </xdr:from>
    <xdr:to>
      <xdr:col>4</xdr:col>
      <xdr:colOff>781050</xdr:colOff>
      <xdr:row>228</xdr:row>
      <xdr:rowOff>9525</xdr:rowOff>
    </xdr:to>
    <xdr:pic>
      <xdr:nvPicPr>
        <xdr:cNvPr id="76" name="Image 75">
          <a:extLst>
            <a:ext uri="{FF2B5EF4-FFF2-40B4-BE49-F238E27FC236}">
              <a16:creationId xmlns:a16="http://schemas.microsoft.com/office/drawing/2014/main" id="{6EA0F702-9A45-EF40-20D0-5E6CF7E37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8100" y="35556825"/>
          <a:ext cx="6372225" cy="61817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452437</xdr:colOff>
      <xdr:row>195</xdr:row>
      <xdr:rowOff>179794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C572208F-5469-46A1-8F13-C336E73BACB5}"/>
            </a:ext>
          </a:extLst>
        </xdr:cNvPr>
        <xdr:cNvSpPr/>
      </xdr:nvSpPr>
      <xdr:spPr>
        <a:xfrm>
          <a:off x="0" y="3701415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2</xdr:col>
      <xdr:colOff>514350</xdr:colOff>
      <xdr:row>194</xdr:row>
      <xdr:rowOff>0</xdr:rowOff>
    </xdr:from>
    <xdr:to>
      <xdr:col>4</xdr:col>
      <xdr:colOff>769779</xdr:colOff>
      <xdr:row>199</xdr:row>
      <xdr:rowOff>101052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9F416139-8B4C-28AA-10B9-529ABE7D9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62475" y="35575875"/>
          <a:ext cx="1836579" cy="1005927"/>
        </a:xfrm>
        <a:prstGeom prst="rect">
          <a:avLst/>
        </a:prstGeom>
      </xdr:spPr>
    </xdr:pic>
    <xdr:clientData/>
  </xdr:twoCellAnchor>
  <xdr:twoCellAnchor editAs="oneCell">
    <xdr:from>
      <xdr:col>6</xdr:col>
      <xdr:colOff>790574</xdr:colOff>
      <xdr:row>194</xdr:row>
      <xdr:rowOff>28574</xdr:rowOff>
    </xdr:from>
    <xdr:to>
      <xdr:col>13</xdr:col>
      <xdr:colOff>790574</xdr:colOff>
      <xdr:row>227</xdr:row>
      <xdr:rowOff>161924</xdr:rowOff>
    </xdr:to>
    <xdr:pic>
      <xdr:nvPicPr>
        <xdr:cNvPr id="78" name="Image 77">
          <a:extLst>
            <a:ext uri="{FF2B5EF4-FFF2-40B4-BE49-F238E27FC236}">
              <a16:creationId xmlns:a16="http://schemas.microsoft.com/office/drawing/2014/main" id="{117A0E4A-B8E9-9E7D-93B3-B3C0E0EBF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000999" y="35604449"/>
          <a:ext cx="5534025" cy="61055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194</xdr:row>
      <xdr:rowOff>68579</xdr:rowOff>
    </xdr:from>
    <xdr:to>
      <xdr:col>7</xdr:col>
      <xdr:colOff>553603</xdr:colOff>
      <xdr:row>196</xdr:row>
      <xdr:rowOff>42145</xdr:rowOff>
    </xdr:to>
    <xdr:sp macro="" textlink="">
      <xdr:nvSpPr>
        <xdr:cNvPr id="23" name="Rectangle : coins arrondis 28">
          <a:extLst>
            <a:ext uri="{FF2B5EF4-FFF2-40B4-BE49-F238E27FC236}">
              <a16:creationId xmlns:a16="http://schemas.microsoft.com/office/drawing/2014/main" id="{A8024812-8008-44F2-B9CD-2E833AF2D9E3}"/>
            </a:ext>
          </a:extLst>
        </xdr:cNvPr>
        <xdr:cNvSpPr/>
      </xdr:nvSpPr>
      <xdr:spPr>
        <a:xfrm>
          <a:off x="8039100" y="35644454"/>
          <a:ext cx="515503" cy="33551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11</xdr:col>
      <xdr:colOff>485775</xdr:colOff>
      <xdr:row>194</xdr:row>
      <xdr:rowOff>38100</xdr:rowOff>
    </xdr:from>
    <xdr:to>
      <xdr:col>13</xdr:col>
      <xdr:colOff>786928</xdr:colOff>
      <xdr:row>200</xdr:row>
      <xdr:rowOff>34384</xdr:rowOff>
    </xdr:to>
    <xdr:pic>
      <xdr:nvPicPr>
        <xdr:cNvPr id="79" name="Image 78">
          <a:extLst>
            <a:ext uri="{FF2B5EF4-FFF2-40B4-BE49-F238E27FC236}">
              <a16:creationId xmlns:a16="http://schemas.microsoft.com/office/drawing/2014/main" id="{3B6C11C0-B980-12EC-A119-D0C7BC19F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649075" y="35613975"/>
          <a:ext cx="1882303" cy="1082134"/>
        </a:xfrm>
        <a:prstGeom prst="rect">
          <a:avLst/>
        </a:prstGeom>
      </xdr:spPr>
    </xdr:pic>
    <xdr:clientData/>
  </xdr:twoCellAnchor>
  <xdr:twoCellAnchor editAs="oneCell">
    <xdr:from>
      <xdr:col>15</xdr:col>
      <xdr:colOff>695325</xdr:colOff>
      <xdr:row>194</xdr:row>
      <xdr:rowOff>9525</xdr:rowOff>
    </xdr:from>
    <xdr:to>
      <xdr:col>22</xdr:col>
      <xdr:colOff>657225</xdr:colOff>
      <xdr:row>228</xdr:row>
      <xdr:rowOff>9525</xdr:rowOff>
    </xdr:to>
    <xdr:pic>
      <xdr:nvPicPr>
        <xdr:cNvPr id="80" name="Image 79">
          <a:extLst>
            <a:ext uri="{FF2B5EF4-FFF2-40B4-BE49-F238E27FC236}">
              <a16:creationId xmlns:a16="http://schemas.microsoft.com/office/drawing/2014/main" id="{C0F833CF-283E-EA45-73A8-7FD3F7B30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5020925" y="35585400"/>
          <a:ext cx="5495925" cy="6153150"/>
        </a:xfrm>
        <a:prstGeom prst="rect">
          <a:avLst/>
        </a:prstGeom>
      </xdr:spPr>
    </xdr:pic>
    <xdr:clientData/>
  </xdr:twoCellAnchor>
  <xdr:twoCellAnchor>
    <xdr:from>
      <xdr:col>15</xdr:col>
      <xdr:colOff>698665</xdr:colOff>
      <xdr:row>193</xdr:row>
      <xdr:rowOff>190499</xdr:rowOff>
    </xdr:from>
    <xdr:to>
      <xdr:col>16</xdr:col>
      <xdr:colOff>535781</xdr:colOff>
      <xdr:row>195</xdr:row>
      <xdr:rowOff>161202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2FE60C54-2C87-4DC2-B5B1-62C559C2B38D}"/>
            </a:ext>
          </a:extLst>
        </xdr:cNvPr>
        <xdr:cNvSpPr/>
      </xdr:nvSpPr>
      <xdr:spPr>
        <a:xfrm>
          <a:off x="14533728" y="37254655"/>
          <a:ext cx="599116" cy="36361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20</xdr:col>
      <xdr:colOff>266700</xdr:colOff>
      <xdr:row>194</xdr:row>
      <xdr:rowOff>9525</xdr:rowOff>
    </xdr:from>
    <xdr:to>
      <xdr:col>22</xdr:col>
      <xdr:colOff>636439</xdr:colOff>
      <xdr:row>199</xdr:row>
      <xdr:rowOff>148680</xdr:rowOff>
    </xdr:to>
    <xdr:pic>
      <xdr:nvPicPr>
        <xdr:cNvPr id="81" name="Image 80">
          <a:extLst>
            <a:ext uri="{FF2B5EF4-FFF2-40B4-BE49-F238E27FC236}">
              <a16:creationId xmlns:a16="http://schemas.microsoft.com/office/drawing/2014/main" id="{84773C56-C514-710C-304D-A1B5CFF76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8545175" y="35585400"/>
          <a:ext cx="1950889" cy="1044030"/>
        </a:xfrm>
        <a:prstGeom prst="rect">
          <a:avLst/>
        </a:prstGeom>
      </xdr:spPr>
    </xdr:pic>
    <xdr:clientData/>
  </xdr:twoCellAnchor>
  <xdr:twoCellAnchor editAs="oneCell">
    <xdr:from>
      <xdr:col>19</xdr:col>
      <xdr:colOff>133350</xdr:colOff>
      <xdr:row>118</xdr:row>
      <xdr:rowOff>47625</xdr:rowOff>
    </xdr:from>
    <xdr:to>
      <xdr:col>21</xdr:col>
      <xdr:colOff>289711</xdr:colOff>
      <xdr:row>123</xdr:row>
      <xdr:rowOff>171539</xdr:rowOff>
    </xdr:to>
    <xdr:pic>
      <xdr:nvPicPr>
        <xdr:cNvPr id="83" name="Image 82">
          <a:extLst>
            <a:ext uri="{FF2B5EF4-FFF2-40B4-BE49-F238E27FC236}">
              <a16:creationId xmlns:a16="http://schemas.microsoft.com/office/drawing/2014/main" id="{C3BE55BF-33D3-2018-5DDA-4BE1322D0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621250" y="21793200"/>
          <a:ext cx="1737511" cy="102878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</xdr:row>
      <xdr:rowOff>9525</xdr:rowOff>
    </xdr:from>
    <xdr:to>
      <xdr:col>2</xdr:col>
      <xdr:colOff>781050</xdr:colOff>
      <xdr:row>27</xdr:row>
      <xdr:rowOff>123825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72141876-6A32-D594-7ABF-CBEE83FE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8100" y="400050"/>
          <a:ext cx="4791075" cy="4648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16" name="Rectangle : coins arrondis 24">
          <a:extLst>
            <a:ext uri="{FF2B5EF4-FFF2-40B4-BE49-F238E27FC236}">
              <a16:creationId xmlns:a16="http://schemas.microsoft.com/office/drawing/2014/main" id="{22CF503B-7BA9-45BF-BAA7-AC13635AAFF3}"/>
            </a:ext>
          </a:extLst>
        </xdr:cNvPr>
        <xdr:cNvSpPr/>
      </xdr:nvSpPr>
      <xdr:spPr>
        <a:xfrm>
          <a:off x="0" y="969645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</xdr:col>
      <xdr:colOff>2590800</xdr:colOff>
      <xdr:row>2</xdr:row>
      <xdr:rowOff>28575</xdr:rowOff>
    </xdr:from>
    <xdr:to>
      <xdr:col>3</xdr:col>
      <xdr:colOff>13462</xdr:colOff>
      <xdr:row>6</xdr:row>
      <xdr:rowOff>26733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C94CB539-D74E-65DA-C676-A331564D3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81375" y="419100"/>
          <a:ext cx="1470787" cy="731583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352425</xdr:colOff>
      <xdr:row>2</xdr:row>
      <xdr:rowOff>9525</xdr:rowOff>
    </xdr:from>
    <xdr:to>
      <xdr:col>12</xdr:col>
      <xdr:colOff>615749</xdr:colOff>
      <xdr:row>27</xdr:row>
      <xdr:rowOff>114300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BD3E789-55E7-43FE-3536-2620C9F83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562850" y="400050"/>
          <a:ext cx="5006774" cy="4638675"/>
        </a:xfrm>
        <a:prstGeom prst="rect">
          <a:avLst/>
        </a:prstGeom>
      </xdr:spPr>
    </xdr:pic>
    <xdr:clientData/>
  </xdr:twoCellAnchor>
  <xdr:twoCellAnchor>
    <xdr:from>
      <xdr:col>6</xdr:col>
      <xdr:colOff>370532</xdr:colOff>
      <xdr:row>2</xdr:row>
      <xdr:rowOff>5715</xdr:rowOff>
    </xdr:from>
    <xdr:to>
      <xdr:col>7</xdr:col>
      <xdr:colOff>124035</xdr:colOff>
      <xdr:row>3</xdr:row>
      <xdr:rowOff>160256</xdr:rowOff>
    </xdr:to>
    <xdr:sp macro="" textlink="">
      <xdr:nvSpPr>
        <xdr:cNvPr id="17" name="Rectangle : coins arrondis 28">
          <a:extLst>
            <a:ext uri="{FF2B5EF4-FFF2-40B4-BE49-F238E27FC236}">
              <a16:creationId xmlns:a16="http://schemas.microsoft.com/office/drawing/2014/main" id="{847C7317-599A-4C6D-B6A3-76FB7B269DD8}"/>
            </a:ext>
          </a:extLst>
        </xdr:cNvPr>
        <xdr:cNvSpPr/>
      </xdr:nvSpPr>
      <xdr:spPr>
        <a:xfrm>
          <a:off x="7580957" y="39624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10</xdr:col>
      <xdr:colOff>704850</xdr:colOff>
      <xdr:row>2</xdr:row>
      <xdr:rowOff>28575</xdr:rowOff>
    </xdr:from>
    <xdr:to>
      <xdr:col>12</xdr:col>
      <xdr:colOff>609729</xdr:colOff>
      <xdr:row>9</xdr:row>
      <xdr:rowOff>55358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79D89B3E-B036-27F2-F6B7-AA739B2C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1077575" y="419100"/>
          <a:ext cx="1486029" cy="1303133"/>
        </a:xfrm>
        <a:prstGeom prst="rect">
          <a:avLst/>
        </a:prstGeom>
      </xdr:spPr>
    </xdr:pic>
    <xdr:clientData/>
  </xdr:twoCellAnchor>
  <xdr:twoCellAnchor editAs="oneCell">
    <xdr:from>
      <xdr:col>14</xdr:col>
      <xdr:colOff>619125</xdr:colOff>
      <xdr:row>2</xdr:row>
      <xdr:rowOff>19050</xdr:rowOff>
    </xdr:from>
    <xdr:to>
      <xdr:col>21</xdr:col>
      <xdr:colOff>0</xdr:colOff>
      <xdr:row>27</xdr:row>
      <xdr:rowOff>148994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329FF51F-8043-AB04-5654-6B52EF6E9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154150" y="409575"/>
          <a:ext cx="4914900" cy="4663844"/>
        </a:xfrm>
        <a:prstGeom prst="rect">
          <a:avLst/>
        </a:prstGeom>
      </xdr:spPr>
    </xdr:pic>
    <xdr:clientData/>
  </xdr:twoCellAnchor>
  <xdr:twoCellAnchor>
    <xdr:from>
      <xdr:col>14</xdr:col>
      <xdr:colOff>549616</xdr:colOff>
      <xdr:row>2</xdr:row>
      <xdr:rowOff>20218</xdr:rowOff>
    </xdr:from>
    <xdr:to>
      <xdr:col>15</xdr:col>
      <xdr:colOff>250170</xdr:colOff>
      <xdr:row>4</xdr:row>
      <xdr:rowOff>2351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A83A4226-060F-4CEC-99CA-8B36872813BB}"/>
            </a:ext>
          </a:extLst>
        </xdr:cNvPr>
        <xdr:cNvSpPr/>
      </xdr:nvSpPr>
      <xdr:spPr>
        <a:xfrm>
          <a:off x="14084641" y="410743"/>
          <a:ext cx="491129" cy="35360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19</xdr:col>
      <xdr:colOff>0</xdr:colOff>
      <xdr:row>2</xdr:row>
      <xdr:rowOff>28575</xdr:rowOff>
    </xdr:from>
    <xdr:to>
      <xdr:col>21</xdr:col>
      <xdr:colOff>3947</xdr:colOff>
      <xdr:row>8</xdr:row>
      <xdr:rowOff>137264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F57600DD-078E-25C8-4369-ECC1ED91C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7487900" y="419100"/>
          <a:ext cx="1585097" cy="1204064"/>
        </a:xfrm>
        <a:prstGeom prst="rect">
          <a:avLst/>
        </a:prstGeom>
      </xdr:spPr>
    </xdr:pic>
    <xdr:clientData/>
  </xdr:twoCellAnchor>
  <xdr:twoCellAnchor>
    <xdr:from>
      <xdr:col>1</xdr:col>
      <xdr:colOff>2357437</xdr:colOff>
      <xdr:row>2</xdr:row>
      <xdr:rowOff>107156</xdr:rowOff>
    </xdr:from>
    <xdr:to>
      <xdr:col>2</xdr:col>
      <xdr:colOff>666749</xdr:colOff>
      <xdr:row>3</xdr:row>
      <xdr:rowOff>130969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A3E5F2F1-6C68-A207-126B-0288454EC45A}"/>
            </a:ext>
          </a:extLst>
        </xdr:cNvPr>
        <xdr:cNvSpPr/>
      </xdr:nvSpPr>
      <xdr:spPr>
        <a:xfrm>
          <a:off x="3119437" y="488156"/>
          <a:ext cx="1476375" cy="226219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2464594</xdr:colOff>
      <xdr:row>2</xdr:row>
      <xdr:rowOff>71437</xdr:rowOff>
    </xdr:from>
    <xdr:to>
      <xdr:col>2</xdr:col>
      <xdr:colOff>654843</xdr:colOff>
      <xdr:row>3</xdr:row>
      <xdr:rowOff>154781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B1B4F7E8-F315-97AD-C90B-582B118012C5}"/>
            </a:ext>
          </a:extLst>
        </xdr:cNvPr>
        <xdr:cNvSpPr/>
      </xdr:nvSpPr>
      <xdr:spPr>
        <a:xfrm>
          <a:off x="3226594" y="452437"/>
          <a:ext cx="1357312" cy="2857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fr-FR" sz="1100">
            <a:ln w="28575">
              <a:solidFill>
                <a:schemeClr val="tx1"/>
              </a:solidFill>
            </a:ln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54910</xdr:colOff>
      <xdr:row>10</xdr:row>
      <xdr:rowOff>159264</xdr:rowOff>
    </xdr:from>
    <xdr:to>
      <xdr:col>9</xdr:col>
      <xdr:colOff>233504</xdr:colOff>
      <xdr:row>23</xdr:row>
      <xdr:rowOff>93150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1D20869-0815-4B52-8FF6-D6BEBF608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321049</xdr:colOff>
      <xdr:row>40</xdr:row>
      <xdr:rowOff>209550</xdr:rowOff>
    </xdr:from>
    <xdr:to>
      <xdr:col>7</xdr:col>
      <xdr:colOff>192180</xdr:colOff>
      <xdr:row>56</xdr:row>
      <xdr:rowOff>83763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867EB9AE-370A-4006-8773-CC3AA47BDD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6724</xdr:colOff>
      <xdr:row>58</xdr:row>
      <xdr:rowOff>202827</xdr:rowOff>
    </xdr:from>
    <xdr:to>
      <xdr:col>5</xdr:col>
      <xdr:colOff>704850</xdr:colOff>
      <xdr:row>73</xdr:row>
      <xdr:rowOff>11767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479A06D5-72E2-41A4-96EC-06DDAC6389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5</xdr:col>
      <xdr:colOff>767879</xdr:colOff>
      <xdr:row>94</xdr:row>
      <xdr:rowOff>24654</xdr:rowOff>
    </xdr:from>
    <xdr:to>
      <xdr:col>11</xdr:col>
      <xdr:colOff>479888</xdr:colOff>
      <xdr:row>108</xdr:row>
      <xdr:rowOff>89648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AF37C23C-FD54-40DE-9D45-74C3AB2580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11</xdr:col>
      <xdr:colOff>497819</xdr:colOff>
      <xdr:row>94</xdr:row>
      <xdr:rowOff>41461</xdr:rowOff>
    </xdr:from>
    <xdr:to>
      <xdr:col>16</xdr:col>
      <xdr:colOff>379037</xdr:colOff>
      <xdr:row>108</xdr:row>
      <xdr:rowOff>107156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FB486D9C-D620-4438-8B34-F2B6FAEEEC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94</xdr:row>
      <xdr:rowOff>33055</xdr:rowOff>
    </xdr:from>
    <xdr:to>
      <xdr:col>6</xdr:col>
      <xdr:colOff>0</xdr:colOff>
      <xdr:row>108</xdr:row>
      <xdr:rowOff>86843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B7F3F5F9-E2AF-446B-88EF-59EC2E6105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722920</xdr:colOff>
      <xdr:row>58</xdr:row>
      <xdr:rowOff>190500</xdr:rowOff>
    </xdr:from>
    <xdr:to>
      <xdr:col>11</xdr:col>
      <xdr:colOff>1214438</xdr:colOff>
      <xdr:row>73</xdr:row>
      <xdr:rowOff>47625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8B68E991-D130-426A-920F-115DCBBE6B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122</xdr:row>
      <xdr:rowOff>26336</xdr:rowOff>
    </xdr:from>
    <xdr:to>
      <xdr:col>6</xdr:col>
      <xdr:colOff>731745</xdr:colOff>
      <xdr:row>140</xdr:row>
      <xdr:rowOff>155903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9E068641-F91F-4B36-8A20-B8A12EFC6E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8</xdr:col>
      <xdr:colOff>338276</xdr:colOff>
      <xdr:row>40</xdr:row>
      <xdr:rowOff>230139</xdr:rowOff>
    </xdr:from>
    <xdr:to>
      <xdr:col>13</xdr:col>
      <xdr:colOff>342899</xdr:colOff>
      <xdr:row>56</xdr:row>
      <xdr:rowOff>68777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D1ACE6E9-13C7-402A-82B1-E6BBB7364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9</xdr:col>
      <xdr:colOff>210250</xdr:colOff>
      <xdr:row>123</xdr:row>
      <xdr:rowOff>58267</xdr:rowOff>
    </xdr:from>
    <xdr:to>
      <xdr:col>13</xdr:col>
      <xdr:colOff>741410</xdr:colOff>
      <xdr:row>137</xdr:row>
      <xdr:rowOff>123262</xdr:rowOff>
    </xdr:to>
    <xdr:graphicFrame macro="">
      <xdr:nvGraphicFramePr>
        <xdr:cNvPr id="11" name="Chart 4">
          <a:extLst>
            <a:ext uri="{FF2B5EF4-FFF2-40B4-BE49-F238E27FC236}">
              <a16:creationId xmlns:a16="http://schemas.microsoft.com/office/drawing/2014/main" id="{22C5BAF3-7D69-4FE1-818D-3381BEC7F8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75</xdr:row>
      <xdr:rowOff>52108</xdr:rowOff>
    </xdr:from>
    <xdr:to>
      <xdr:col>5</xdr:col>
      <xdr:colOff>698126</xdr:colOff>
      <xdr:row>89</xdr:row>
      <xdr:rowOff>42023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7ED71639-FD97-45CC-9DAD-568A1FC066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5</xdr:col>
      <xdr:colOff>700503</xdr:colOff>
      <xdr:row>75</xdr:row>
      <xdr:rowOff>60237</xdr:rowOff>
    </xdr:from>
    <xdr:to>
      <xdr:col>11</xdr:col>
      <xdr:colOff>434225</xdr:colOff>
      <xdr:row>89</xdr:row>
      <xdr:rowOff>99174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336F48D6-86F1-46E9-A5E5-0A813EA12D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2</xdr:col>
      <xdr:colOff>359990</xdr:colOff>
      <xdr:row>24</xdr:row>
      <xdr:rowOff>54349</xdr:rowOff>
    </xdr:from>
    <xdr:to>
      <xdr:col>6</xdr:col>
      <xdr:colOff>745051</xdr:colOff>
      <xdr:row>39</xdr:row>
      <xdr:rowOff>108138</xdr:rowOff>
    </xdr:to>
    <xdr:graphicFrame macro="">
      <xdr:nvGraphicFramePr>
        <xdr:cNvPr id="15" name="Graphique 14">
          <a:extLst>
            <a:ext uri="{FF2B5EF4-FFF2-40B4-BE49-F238E27FC236}">
              <a16:creationId xmlns:a16="http://schemas.microsoft.com/office/drawing/2014/main" id="{BF403C46-8FF4-4F8C-896E-9EAB57E669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13</xdr:col>
      <xdr:colOff>0</xdr:colOff>
      <xdr:row>59</xdr:row>
      <xdr:rowOff>0</xdr:rowOff>
    </xdr:from>
    <xdr:to>
      <xdr:col>19</xdr:col>
      <xdr:colOff>579063</xdr:colOff>
      <xdr:row>73</xdr:row>
      <xdr:rowOff>35159</xdr:rowOff>
    </xdr:to>
    <xdr:graphicFrame macro="">
      <xdr:nvGraphicFramePr>
        <xdr:cNvPr id="14" name="Graphique 13">
          <a:extLst>
            <a:ext uri="{FF2B5EF4-FFF2-40B4-BE49-F238E27FC236}">
              <a16:creationId xmlns:a16="http://schemas.microsoft.com/office/drawing/2014/main" id="{D5281E8A-9D9F-4D57-9415-C9F36627D12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20</xdr:col>
      <xdr:colOff>0</xdr:colOff>
      <xdr:row>59</xdr:row>
      <xdr:rowOff>0</xdr:rowOff>
    </xdr:from>
    <xdr:to>
      <xdr:col>27</xdr:col>
      <xdr:colOff>193862</xdr:colOff>
      <xdr:row>73</xdr:row>
      <xdr:rowOff>83344</xdr:rowOff>
    </xdr:to>
    <xdr:graphicFrame macro="">
      <xdr:nvGraphicFramePr>
        <xdr:cNvPr id="16" name="Graphique 15">
          <a:extLst>
            <a:ext uri="{FF2B5EF4-FFF2-40B4-BE49-F238E27FC236}">
              <a16:creationId xmlns:a16="http://schemas.microsoft.com/office/drawing/2014/main" id="{64B251EE-4B4C-4A70-A606-7CA16E927D8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522665</xdr:colOff>
      <xdr:row>3</xdr:row>
      <xdr:rowOff>70764</xdr:rowOff>
    </xdr:from>
    <xdr:to>
      <xdr:col>8</xdr:col>
      <xdr:colOff>631521</xdr:colOff>
      <xdr:row>17</xdr:row>
      <xdr:rowOff>43097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468270</xdr:colOff>
      <xdr:row>3</xdr:row>
      <xdr:rowOff>88453</xdr:rowOff>
    </xdr:from>
    <xdr:to>
      <xdr:col>25</xdr:col>
      <xdr:colOff>123335</xdr:colOff>
      <xdr:row>22</xdr:row>
      <xdr:rowOff>161676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24</xdr:row>
      <xdr:rowOff>190500</xdr:rowOff>
    </xdr:from>
    <xdr:to>
      <xdr:col>7</xdr:col>
      <xdr:colOff>412314</xdr:colOff>
      <xdr:row>55</xdr:row>
      <xdr:rowOff>138308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38C300E4-E41B-FC33-2D85-A64F9F13F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887760"/>
          <a:ext cx="5709780" cy="6015103"/>
        </a:xfrm>
        <a:prstGeom prst="rect">
          <a:avLst/>
        </a:prstGeom>
      </xdr:spPr>
    </xdr:pic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46144" y="4711534"/>
          <a:ext cx="464096" cy="34524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4</xdr:col>
      <xdr:colOff>683706</xdr:colOff>
      <xdr:row>25</xdr:row>
      <xdr:rowOff>23487</xdr:rowOff>
    </xdr:from>
    <xdr:to>
      <xdr:col>7</xdr:col>
      <xdr:colOff>285964</xdr:colOff>
      <xdr:row>30</xdr:row>
      <xdr:rowOff>51859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B97B22C6-2395-14B9-05C4-20047CB7C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10829" y="4916466"/>
          <a:ext cx="1872601" cy="1006968"/>
        </a:xfrm>
        <a:prstGeom prst="rect">
          <a:avLst/>
        </a:prstGeom>
      </xdr:spPr>
    </xdr:pic>
    <xdr:clientData/>
  </xdr:twoCellAnchor>
  <xdr:twoCellAnchor editAs="oneCell">
    <xdr:from>
      <xdr:col>7</xdr:col>
      <xdr:colOff>754159</xdr:colOff>
      <xdr:row>25</xdr:row>
      <xdr:rowOff>10438</xdr:rowOff>
    </xdr:from>
    <xdr:to>
      <xdr:col>15</xdr:col>
      <xdr:colOff>341844</xdr:colOff>
      <xdr:row>55</xdr:row>
      <xdr:rowOff>104383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E258559-64B4-BA1E-4A63-BCB409D99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51625" y="4903417"/>
          <a:ext cx="5641931" cy="5965521"/>
        </a:xfrm>
        <a:prstGeom prst="rect">
          <a:avLst/>
        </a:prstGeom>
      </xdr:spPr>
    </xdr:pic>
    <xdr:clientData/>
  </xdr:twoCellAnchor>
  <xdr:twoCellAnchor>
    <xdr:from>
      <xdr:col>8</xdr:col>
      <xdr:colOff>7850</xdr:colOff>
      <xdr:row>25</xdr:row>
      <xdr:rowOff>11361</xdr:rowOff>
    </xdr:from>
    <xdr:to>
      <xdr:col>8</xdr:col>
      <xdr:colOff>511071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6062097" y="4904340"/>
          <a:ext cx="503221" cy="33365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12</xdr:col>
      <xdr:colOff>754158</xdr:colOff>
      <xdr:row>25</xdr:row>
      <xdr:rowOff>20877</xdr:rowOff>
    </xdr:from>
    <xdr:to>
      <xdr:col>15</xdr:col>
      <xdr:colOff>306306</xdr:colOff>
      <xdr:row>29</xdr:row>
      <xdr:rowOff>168553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B4FBBF63-59C4-E9FC-4CF5-35AD55D81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835528" y="4913856"/>
          <a:ext cx="1822490" cy="930553"/>
        </a:xfrm>
        <a:prstGeom prst="rect">
          <a:avLst/>
        </a:prstGeom>
      </xdr:spPr>
    </xdr:pic>
    <xdr:clientData/>
  </xdr:twoCellAnchor>
  <xdr:twoCellAnchor editAs="oneCell">
    <xdr:from>
      <xdr:col>15</xdr:col>
      <xdr:colOff>673267</xdr:colOff>
      <xdr:row>25</xdr:row>
      <xdr:rowOff>78287</xdr:rowOff>
    </xdr:from>
    <xdr:to>
      <xdr:col>23</xdr:col>
      <xdr:colOff>104375</xdr:colOff>
      <xdr:row>55</xdr:row>
      <xdr:rowOff>130479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82F15816-2F29-06A2-1CCC-8BEBB4CEE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024979" y="4971266"/>
          <a:ext cx="5485355" cy="5923768"/>
        </a:xfrm>
        <a:prstGeom prst="rect">
          <a:avLst/>
        </a:prstGeom>
      </xdr:spPr>
    </xdr:pic>
    <xdr:clientData/>
  </xdr:twoCellAnchor>
  <xdr:twoCellAnchor>
    <xdr:from>
      <xdr:col>15</xdr:col>
      <xdr:colOff>693333</xdr:colOff>
      <xdr:row>25</xdr:row>
      <xdr:rowOff>102634</xdr:rowOff>
    </xdr:from>
    <xdr:to>
      <xdr:col>16</xdr:col>
      <xdr:colOff>432187</xdr:colOff>
      <xdr:row>27</xdr:row>
      <xdr:rowOff>84143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2045045" y="4995613"/>
          <a:ext cx="495635" cy="37294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20</xdr:col>
      <xdr:colOff>487985</xdr:colOff>
      <xdr:row>25</xdr:row>
      <xdr:rowOff>104382</xdr:rowOff>
    </xdr:from>
    <xdr:to>
      <xdr:col>23</xdr:col>
      <xdr:colOff>55374</xdr:colOff>
      <xdr:row>30</xdr:row>
      <xdr:rowOff>135359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DB50FD65-4FD6-4CC7-B096-BF672211A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623601" y="4997361"/>
          <a:ext cx="1837732" cy="100957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180939</xdr:colOff>
      <xdr:row>2</xdr:row>
      <xdr:rowOff>157003</xdr:rowOff>
    </xdr:from>
    <xdr:to>
      <xdr:col>16</xdr:col>
      <xdr:colOff>394987</xdr:colOff>
      <xdr:row>16</xdr:row>
      <xdr:rowOff>55314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390301</xdr:colOff>
      <xdr:row>2</xdr:row>
      <xdr:rowOff>167441</xdr:rowOff>
    </xdr:from>
    <xdr:to>
      <xdr:col>7</xdr:col>
      <xdr:colOff>567786</xdr:colOff>
      <xdr:row>16</xdr:row>
      <xdr:rowOff>24393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20</xdr:row>
      <xdr:rowOff>21770</xdr:rowOff>
    </xdr:from>
    <xdr:to>
      <xdr:col>7</xdr:col>
      <xdr:colOff>231321</xdr:colOff>
      <xdr:row>52</xdr:row>
      <xdr:rowOff>122464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DD0F466-4F25-81F0-41FF-AAF4FB442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913413"/>
          <a:ext cx="5565321" cy="6196694"/>
        </a:xfrm>
        <a:prstGeom prst="rect">
          <a:avLst/>
        </a:prstGeom>
      </xdr:spPr>
    </xdr:pic>
    <xdr:clientData/>
  </xdr:twoCellAnchor>
  <xdr:twoCellAnchor>
    <xdr:from>
      <xdr:col>0</xdr:col>
      <xdr:colOff>10887</xdr:colOff>
      <xdr:row>20</xdr:row>
      <xdr:rowOff>21771</xdr:rowOff>
    </xdr:from>
    <xdr:to>
      <xdr:col>0</xdr:col>
      <xdr:colOff>477435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7" y="3799114"/>
          <a:ext cx="466548" cy="35421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4</xdr:col>
      <xdr:colOff>217716</xdr:colOff>
      <xdr:row>20</xdr:row>
      <xdr:rowOff>138792</xdr:rowOff>
    </xdr:from>
    <xdr:to>
      <xdr:col>6</xdr:col>
      <xdr:colOff>457360</xdr:colOff>
      <xdr:row>25</xdr:row>
      <xdr:rowOff>135606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23D8D2F-7AD7-A408-3B4A-9E8C25D26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65716" y="4030435"/>
          <a:ext cx="1763644" cy="949314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20</xdr:row>
      <xdr:rowOff>57151</xdr:rowOff>
    </xdr:from>
    <xdr:to>
      <xdr:col>15</xdr:col>
      <xdr:colOff>471089</xdr:colOff>
      <xdr:row>52</xdr:row>
      <xdr:rowOff>95250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6211C89-0084-1910-D431-E130792D5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78286" y="3948794"/>
          <a:ext cx="6022803" cy="6134099"/>
        </a:xfrm>
        <a:prstGeom prst="rect">
          <a:avLst/>
        </a:prstGeom>
      </xdr:spPr>
    </xdr:pic>
    <xdr:clientData/>
  </xdr:twoCellAnchor>
  <xdr:twoCellAnchor>
    <xdr:from>
      <xdr:col>7</xdr:col>
      <xdr:colOff>557364</xdr:colOff>
      <xdr:row>20</xdr:row>
      <xdr:rowOff>17722</xdr:rowOff>
    </xdr:from>
    <xdr:to>
      <xdr:col>8</xdr:col>
      <xdr:colOff>304219</xdr:colOff>
      <xdr:row>21</xdr:row>
      <xdr:rowOff>169621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5891364" y="3909365"/>
          <a:ext cx="508855" cy="34239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13</xdr:col>
      <xdr:colOff>250372</xdr:colOff>
      <xdr:row>20</xdr:row>
      <xdr:rowOff>57150</xdr:rowOff>
    </xdr:from>
    <xdr:to>
      <xdr:col>15</xdr:col>
      <xdr:colOff>527029</xdr:colOff>
      <xdr:row>25</xdr:row>
      <xdr:rowOff>61586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4649736-C3A1-45A4-04BF-F557BCF8E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56372" y="3948793"/>
          <a:ext cx="1800657" cy="956936"/>
        </a:xfrm>
        <a:prstGeom prst="rect">
          <a:avLst/>
        </a:prstGeom>
      </xdr:spPr>
    </xdr:pic>
    <xdr:clientData/>
  </xdr:twoCellAnchor>
  <xdr:twoCellAnchor editAs="oneCell">
    <xdr:from>
      <xdr:col>16</xdr:col>
      <xdr:colOff>110219</xdr:colOff>
      <xdr:row>20</xdr:row>
      <xdr:rowOff>10885</xdr:rowOff>
    </xdr:from>
    <xdr:to>
      <xdr:col>24</xdr:col>
      <xdr:colOff>235259</xdr:colOff>
      <xdr:row>52</xdr:row>
      <xdr:rowOff>81643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B7A51DA4-005B-375B-0F97-7EA5AF247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302219" y="3902528"/>
          <a:ext cx="6221040" cy="6166758"/>
        </a:xfrm>
        <a:prstGeom prst="rect">
          <a:avLst/>
        </a:prstGeom>
      </xdr:spPr>
    </xdr:pic>
    <xdr:clientData/>
  </xdr:twoCellAnchor>
  <xdr:twoCellAnchor>
    <xdr:from>
      <xdr:col>16</xdr:col>
      <xdr:colOff>108858</xdr:colOff>
      <xdr:row>20</xdr:row>
      <xdr:rowOff>0</xdr:rowOff>
    </xdr:from>
    <xdr:to>
      <xdr:col>16</xdr:col>
      <xdr:colOff>609712</xdr:colOff>
      <xdr:row>21</xdr:row>
      <xdr:rowOff>154156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2300858" y="3891643"/>
          <a:ext cx="500854" cy="34465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21</xdr:col>
      <xdr:colOff>740229</xdr:colOff>
      <xdr:row>20</xdr:row>
      <xdr:rowOff>10885</xdr:rowOff>
    </xdr:from>
    <xdr:to>
      <xdr:col>24</xdr:col>
      <xdr:colOff>225494</xdr:colOff>
      <xdr:row>24</xdr:row>
      <xdr:rowOff>162274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FA1C5C37-64DB-E90D-F655-02E5B2CE9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742229" y="3902528"/>
          <a:ext cx="1771265" cy="91338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310243</xdr:colOff>
      <xdr:row>3</xdr:row>
      <xdr:rowOff>40818</xdr:rowOff>
    </xdr:from>
    <xdr:to>
      <xdr:col>7</xdr:col>
      <xdr:colOff>206831</xdr:colOff>
      <xdr:row>17</xdr:row>
      <xdr:rowOff>16326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382586</xdr:colOff>
      <xdr:row>2</xdr:row>
      <xdr:rowOff>199573</xdr:rowOff>
    </xdr:from>
    <xdr:to>
      <xdr:col>15</xdr:col>
      <xdr:colOff>547006</xdr:colOff>
      <xdr:row>17</xdr:row>
      <xdr:rowOff>133352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17</xdr:col>
      <xdr:colOff>5449</xdr:colOff>
      <xdr:row>23</xdr:row>
      <xdr:rowOff>62591</xdr:rowOff>
    </xdr:from>
    <xdr:to>
      <xdr:col>24</xdr:col>
      <xdr:colOff>743646</xdr:colOff>
      <xdr:row>57</xdr:row>
      <xdr:rowOff>190499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39E6823E-004C-1B0E-6647-FBC3BC48E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959449" y="5900055"/>
          <a:ext cx="6099411" cy="6604908"/>
        </a:xfrm>
        <a:prstGeom prst="rect">
          <a:avLst/>
        </a:prstGeom>
      </xdr:spPr>
    </xdr:pic>
    <xdr:clientData/>
  </xdr:twoCellAnchor>
  <xdr:twoCellAnchor>
    <xdr:from>
      <xdr:col>17</xdr:col>
      <xdr:colOff>20961</xdr:colOff>
      <xdr:row>23</xdr:row>
      <xdr:rowOff>42726</xdr:rowOff>
    </xdr:from>
    <xdr:to>
      <xdr:col>17</xdr:col>
      <xdr:colOff>498336</xdr:colOff>
      <xdr:row>25</xdr:row>
      <xdr:rowOff>12931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2974961" y="5880190"/>
          <a:ext cx="477375" cy="35120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22</xdr:col>
      <xdr:colOff>321134</xdr:colOff>
      <xdr:row>23</xdr:row>
      <xdr:rowOff>130627</xdr:rowOff>
    </xdr:from>
    <xdr:to>
      <xdr:col>24</xdr:col>
      <xdr:colOff>666377</xdr:colOff>
      <xdr:row>28</xdr:row>
      <xdr:rowOff>137784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D585448F-19CF-51B6-5F05-78B7D6FB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12348" y="5968091"/>
          <a:ext cx="1869243" cy="959657"/>
        </a:xfrm>
        <a:prstGeom prst="rect">
          <a:avLst/>
        </a:prstGeom>
      </xdr:spPr>
    </xdr:pic>
    <xdr:clientData/>
  </xdr:twoCellAnchor>
  <xdr:twoCellAnchor editAs="oneCell">
    <xdr:from>
      <xdr:col>8</xdr:col>
      <xdr:colOff>587826</xdr:colOff>
      <xdr:row>23</xdr:row>
      <xdr:rowOff>40819</xdr:rowOff>
    </xdr:from>
    <xdr:to>
      <xdr:col>15</xdr:col>
      <xdr:colOff>527955</xdr:colOff>
      <xdr:row>58</xdr:row>
      <xdr:rowOff>1840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BF627B24-B6DE-8BFC-4456-7B524D9F7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83826" y="5878283"/>
          <a:ext cx="5927272" cy="6628521"/>
        </a:xfrm>
        <a:prstGeom prst="rect">
          <a:avLst/>
        </a:prstGeom>
      </xdr:spPr>
    </xdr:pic>
    <xdr:clientData/>
  </xdr:twoCellAnchor>
  <xdr:twoCellAnchor>
    <xdr:from>
      <xdr:col>8</xdr:col>
      <xdr:colOff>588915</xdr:colOff>
      <xdr:row>23</xdr:row>
      <xdr:rowOff>17417</xdr:rowOff>
    </xdr:from>
    <xdr:to>
      <xdr:col>9</xdr:col>
      <xdr:colOff>328150</xdr:colOff>
      <xdr:row>24</xdr:row>
      <xdr:rowOff>169316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6684915" y="5854881"/>
          <a:ext cx="501235" cy="34239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13</xdr:col>
      <xdr:colOff>114300</xdr:colOff>
      <xdr:row>23</xdr:row>
      <xdr:rowOff>114843</xdr:rowOff>
    </xdr:from>
    <xdr:to>
      <xdr:col>15</xdr:col>
      <xdr:colOff>478052</xdr:colOff>
      <xdr:row>28</xdr:row>
      <xdr:rowOff>91516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698524D8-A478-4917-7C16-7ECCF33CA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73443" y="4618807"/>
          <a:ext cx="1887752" cy="929173"/>
        </a:xfrm>
        <a:prstGeom prst="rect">
          <a:avLst/>
        </a:prstGeom>
      </xdr:spPr>
    </xdr:pic>
    <xdr:clientData/>
  </xdr:twoCellAnchor>
  <xdr:twoCellAnchor editAs="oneCell">
    <xdr:from>
      <xdr:col>0</xdr:col>
      <xdr:colOff>65313</xdr:colOff>
      <xdr:row>23</xdr:row>
      <xdr:rowOff>40821</xdr:rowOff>
    </xdr:from>
    <xdr:to>
      <xdr:col>8</xdr:col>
      <xdr:colOff>272143</xdr:colOff>
      <xdr:row>57</xdr:row>
      <xdr:rowOff>114138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3608E158-3409-2D55-0798-9324C87F0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5313" y="5878285"/>
          <a:ext cx="6302830" cy="6550317"/>
        </a:xfrm>
        <a:prstGeom prst="rect">
          <a:avLst/>
        </a:prstGeom>
      </xdr:spPr>
    </xdr:pic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5892709"/>
          <a:ext cx="450532" cy="3690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5</xdr:col>
      <xdr:colOff>451757</xdr:colOff>
      <xdr:row>23</xdr:row>
      <xdr:rowOff>95250</xdr:rowOff>
    </xdr:from>
    <xdr:to>
      <xdr:col>8</xdr:col>
      <xdr:colOff>81815</xdr:colOff>
      <xdr:row>28</xdr:row>
      <xdr:rowOff>87165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DC12C1EE-6E8C-809C-0CA6-80C1816C0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61757" y="5932714"/>
          <a:ext cx="1916058" cy="94441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53009</xdr:colOff>
      <xdr:row>3</xdr:row>
      <xdr:rowOff>26651</xdr:rowOff>
    </xdr:from>
    <xdr:to>
      <xdr:col>8</xdr:col>
      <xdr:colOff>86139</xdr:colOff>
      <xdr:row>24</xdr:row>
      <xdr:rowOff>79512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5203F4EE-FFBC-8473-9850-D650A6E93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009" y="609747"/>
          <a:ext cx="5015947" cy="394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145772</xdr:colOff>
      <xdr:row>3</xdr:row>
      <xdr:rowOff>26503</xdr:rowOff>
    </xdr:from>
    <xdr:to>
      <xdr:col>8</xdr:col>
      <xdr:colOff>83313</xdr:colOff>
      <xdr:row>7</xdr:row>
      <xdr:rowOff>23586</xdr:rowOff>
    </xdr:to>
    <xdr:pic>
      <xdr:nvPicPr>
        <xdr:cNvPr id="21" name="Image 20">
          <a:extLst>
            <a:ext uri="{FF2B5EF4-FFF2-40B4-BE49-F238E27FC236}">
              <a16:creationId xmlns:a16="http://schemas.microsoft.com/office/drawing/2014/main" id="{01EF04A0-2EF4-9B36-9FC7-C1193DCBF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60033" y="609599"/>
          <a:ext cx="1806097" cy="739204"/>
        </a:xfrm>
        <a:prstGeom prst="rect">
          <a:avLst/>
        </a:prstGeom>
      </xdr:spPr>
    </xdr:pic>
    <xdr:clientData/>
  </xdr:twoCellAnchor>
  <xdr:twoCellAnchor editAs="oneCell">
    <xdr:from>
      <xdr:col>8</xdr:col>
      <xdr:colOff>534549</xdr:colOff>
      <xdr:row>3</xdr:row>
      <xdr:rowOff>58767</xdr:rowOff>
    </xdr:from>
    <xdr:to>
      <xdr:col>16</xdr:col>
      <xdr:colOff>563217</xdr:colOff>
      <xdr:row>24</xdr:row>
      <xdr:rowOff>106017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4E92D3B1-40B3-513E-C330-D44DE436A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17366" y="641863"/>
          <a:ext cx="5011486" cy="3943389"/>
        </a:xfrm>
        <a:prstGeom prst="rect">
          <a:avLst/>
        </a:prstGeom>
      </xdr:spPr>
    </xdr:pic>
    <xdr:clientData/>
  </xdr:twoCellAnchor>
  <xdr:twoCellAnchor editAs="oneCell">
    <xdr:from>
      <xdr:col>14</xdr:col>
      <xdr:colOff>132522</xdr:colOff>
      <xdr:row>3</xdr:row>
      <xdr:rowOff>46382</xdr:rowOff>
    </xdr:from>
    <xdr:to>
      <xdr:col>16</xdr:col>
      <xdr:colOff>563362</xdr:colOff>
      <xdr:row>7</xdr:row>
      <xdr:rowOff>81568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07BF6CF2-6190-37D2-5315-960137F11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852452" y="629478"/>
          <a:ext cx="1676545" cy="777307"/>
        </a:xfrm>
        <a:prstGeom prst="rect">
          <a:avLst/>
        </a:prstGeom>
      </xdr:spPr>
    </xdr:pic>
    <xdr:clientData/>
  </xdr:twoCellAnchor>
  <xdr:twoCellAnchor editAs="oneCell">
    <xdr:from>
      <xdr:col>17</xdr:col>
      <xdr:colOff>616225</xdr:colOff>
      <xdr:row>3</xdr:row>
      <xdr:rowOff>11711</xdr:rowOff>
    </xdr:from>
    <xdr:to>
      <xdr:col>25</xdr:col>
      <xdr:colOff>622852</xdr:colOff>
      <xdr:row>24</xdr:row>
      <xdr:rowOff>46384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A7A50525-F38C-D5DF-19B3-0807F090C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04712" y="594807"/>
          <a:ext cx="4989444" cy="3930812"/>
        </a:xfrm>
        <a:prstGeom prst="rect">
          <a:avLst/>
        </a:prstGeom>
      </xdr:spPr>
    </xdr:pic>
    <xdr:clientData/>
  </xdr:twoCellAnchor>
  <xdr:twoCellAnchor editAs="oneCell">
    <xdr:from>
      <xdr:col>23</xdr:col>
      <xdr:colOff>125895</xdr:colOff>
      <xdr:row>3</xdr:row>
      <xdr:rowOff>19878</xdr:rowOff>
    </xdr:from>
    <xdr:to>
      <xdr:col>25</xdr:col>
      <xdr:colOff>617702</xdr:colOff>
      <xdr:row>7</xdr:row>
      <xdr:rowOff>16961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F28FF513-37EF-7F18-3058-67B7E7DFD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451495" y="602974"/>
          <a:ext cx="1737511" cy="739204"/>
        </a:xfrm>
        <a:prstGeom prst="rect">
          <a:avLst/>
        </a:prstGeom>
      </xdr:spPr>
    </xdr:pic>
    <xdr:clientData/>
  </xdr:twoCellAnchor>
  <xdr:twoCellAnchor>
    <xdr:from>
      <xdr:col>0</xdr:col>
      <xdr:colOff>6626</xdr:colOff>
      <xdr:row>3</xdr:row>
      <xdr:rowOff>86139</xdr:rowOff>
    </xdr:from>
    <xdr:to>
      <xdr:col>0</xdr:col>
      <xdr:colOff>459063</xdr:colOff>
      <xdr:row>5</xdr:row>
      <xdr:rowOff>70132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6626" y="669235"/>
          <a:ext cx="452437" cy="35505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0</xdr:col>
      <xdr:colOff>72888</xdr:colOff>
      <xdr:row>29</xdr:row>
      <xdr:rowOff>172278</xdr:rowOff>
    </xdr:from>
    <xdr:to>
      <xdr:col>7</xdr:col>
      <xdr:colOff>530088</xdr:colOff>
      <xdr:row>52</xdr:row>
      <xdr:rowOff>98917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DA10216C-C7AB-3F37-1AB4-CD7645888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888" y="5605669"/>
          <a:ext cx="4817165" cy="4193839"/>
        </a:xfrm>
        <a:prstGeom prst="rect">
          <a:avLst/>
        </a:prstGeom>
      </xdr:spPr>
    </xdr:pic>
    <xdr:clientData/>
  </xdr:twoCellAnchor>
  <xdr:twoCellAnchor>
    <xdr:from>
      <xdr:col>0</xdr:col>
      <xdr:colOff>6626</xdr:colOff>
      <xdr:row>30</xdr:row>
      <xdr:rowOff>18471</xdr:rowOff>
    </xdr:from>
    <xdr:to>
      <xdr:col>0</xdr:col>
      <xdr:colOff>459063</xdr:colOff>
      <xdr:row>31</xdr:row>
      <xdr:rowOff>183025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32EC8E45-BC02-469A-AB85-184A9978D3DD}"/>
            </a:ext>
          </a:extLst>
        </xdr:cNvPr>
        <xdr:cNvSpPr/>
      </xdr:nvSpPr>
      <xdr:spPr>
        <a:xfrm>
          <a:off x="6626" y="5637393"/>
          <a:ext cx="452437" cy="35008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5</xdr:col>
      <xdr:colOff>6626</xdr:colOff>
      <xdr:row>29</xdr:row>
      <xdr:rowOff>178904</xdr:rowOff>
    </xdr:from>
    <xdr:to>
      <xdr:col>7</xdr:col>
      <xdr:colOff>536536</xdr:colOff>
      <xdr:row>34</xdr:row>
      <xdr:rowOff>89525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3C24970B-FEF7-8FEF-FC7A-1191BE49E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20887" y="5612295"/>
          <a:ext cx="1775614" cy="838273"/>
        </a:xfrm>
        <a:prstGeom prst="rect">
          <a:avLst/>
        </a:prstGeom>
      </xdr:spPr>
    </xdr:pic>
    <xdr:clientData/>
  </xdr:twoCellAnchor>
  <xdr:twoCellAnchor>
    <xdr:from>
      <xdr:col>8</xdr:col>
      <xdr:colOff>547894</xdr:colOff>
      <xdr:row>3</xdr:row>
      <xdr:rowOff>68250</xdr:rowOff>
    </xdr:from>
    <xdr:to>
      <xdr:col>9</xdr:col>
      <xdr:colOff>440544</xdr:colOff>
      <xdr:row>5</xdr:row>
      <xdr:rowOff>36515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424694" y="677850"/>
          <a:ext cx="502250" cy="34926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828</xdr:colOff>
      <xdr:row>3</xdr:row>
      <xdr:rowOff>21782</xdr:rowOff>
    </xdr:from>
    <xdr:to>
      <xdr:col>18</xdr:col>
      <xdr:colOff>493862</xdr:colOff>
      <xdr:row>4</xdr:row>
      <xdr:rowOff>182240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1212167" y="604878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8</xdr:col>
      <xdr:colOff>589722</xdr:colOff>
      <xdr:row>29</xdr:row>
      <xdr:rowOff>165652</xdr:rowOff>
    </xdr:from>
    <xdr:to>
      <xdr:col>16</xdr:col>
      <xdr:colOff>581025</xdr:colOff>
      <xdr:row>52</xdr:row>
      <xdr:rowOff>51396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D5033005-7F4E-E7BE-0190-E6A2E9376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66522" y="5766352"/>
          <a:ext cx="4868103" cy="4267244"/>
        </a:xfrm>
        <a:prstGeom prst="rect">
          <a:avLst/>
        </a:prstGeom>
      </xdr:spPr>
    </xdr:pic>
    <xdr:clientData/>
  </xdr:twoCellAnchor>
  <xdr:twoCellAnchor>
    <xdr:from>
      <xdr:col>8</xdr:col>
      <xdr:colOff>605459</xdr:colOff>
      <xdr:row>29</xdr:row>
      <xdr:rowOff>141387</xdr:rowOff>
    </xdr:from>
    <xdr:to>
      <xdr:col>9</xdr:col>
      <xdr:colOff>484856</xdr:colOff>
      <xdr:row>31</xdr:row>
      <xdr:rowOff>109652</xdr:rowOff>
    </xdr:to>
    <xdr:sp macro="" textlink="">
      <xdr:nvSpPr>
        <xdr:cNvPr id="16" name="Rectangle : coins arrondis 28">
          <a:extLst>
            <a:ext uri="{FF2B5EF4-FFF2-40B4-BE49-F238E27FC236}">
              <a16:creationId xmlns:a16="http://schemas.microsoft.com/office/drawing/2014/main" id="{02825024-1D65-420E-8ED3-C1D2B080A840}"/>
            </a:ext>
          </a:extLst>
        </xdr:cNvPr>
        <xdr:cNvSpPr/>
      </xdr:nvSpPr>
      <xdr:spPr>
        <a:xfrm>
          <a:off x="5588276" y="5574778"/>
          <a:ext cx="502250" cy="33932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14</xdr:col>
      <xdr:colOff>50525</xdr:colOff>
      <xdr:row>30</xdr:row>
      <xdr:rowOff>13252</xdr:rowOff>
    </xdr:from>
    <xdr:to>
      <xdr:col>16</xdr:col>
      <xdr:colOff>483355</xdr:colOff>
      <xdr:row>34</xdr:row>
      <xdr:rowOff>53407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684C7F17-3F3B-DE56-DD66-600FF043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84925" y="5804452"/>
          <a:ext cx="1652030" cy="802155"/>
        </a:xfrm>
        <a:prstGeom prst="rect">
          <a:avLst/>
        </a:prstGeom>
      </xdr:spPr>
    </xdr:pic>
    <xdr:clientData/>
  </xdr:twoCellAnchor>
  <xdr:twoCellAnchor editAs="oneCell">
    <xdr:from>
      <xdr:col>17</xdr:col>
      <xdr:colOff>602974</xdr:colOff>
      <xdr:row>29</xdr:row>
      <xdr:rowOff>139148</xdr:rowOff>
    </xdr:from>
    <xdr:to>
      <xdr:col>26</xdr:col>
      <xdr:colOff>0</xdr:colOff>
      <xdr:row>52</xdr:row>
      <xdr:rowOff>74350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8618B24F-4C05-5FDA-54A0-0F7252A6E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66174" y="5739848"/>
          <a:ext cx="4883426" cy="4316702"/>
        </a:xfrm>
        <a:prstGeom prst="rect">
          <a:avLst/>
        </a:prstGeom>
      </xdr:spPr>
    </xdr:pic>
    <xdr:clientData/>
  </xdr:twoCellAnchor>
  <xdr:twoCellAnchor>
    <xdr:from>
      <xdr:col>17</xdr:col>
      <xdr:colOff>615811</xdr:colOff>
      <xdr:row>29</xdr:row>
      <xdr:rowOff>128050</xdr:rowOff>
    </xdr:from>
    <xdr:to>
      <xdr:col>18</xdr:col>
      <xdr:colOff>472741</xdr:colOff>
      <xdr:row>31</xdr:row>
      <xdr:rowOff>98007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BD029843-8EA0-422C-BFCD-A8A27A8972B1}"/>
            </a:ext>
          </a:extLst>
        </xdr:cNvPr>
        <xdr:cNvSpPr/>
      </xdr:nvSpPr>
      <xdr:spPr>
        <a:xfrm>
          <a:off x="11204298" y="5561441"/>
          <a:ext cx="479782" cy="34101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23</xdr:col>
      <xdr:colOff>26919</xdr:colOff>
      <xdr:row>30</xdr:row>
      <xdr:rowOff>5798</xdr:rowOff>
    </xdr:from>
    <xdr:to>
      <xdr:col>25</xdr:col>
      <xdr:colOff>505474</xdr:colOff>
      <xdr:row>34</xdr:row>
      <xdr:rowOff>25742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E81F7A74-7CD1-306F-9C18-B43B0FE88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047719" y="5796998"/>
          <a:ext cx="1697755" cy="78194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597476</xdr:colOff>
      <xdr:row>3</xdr:row>
      <xdr:rowOff>190499</xdr:rowOff>
    </xdr:from>
    <xdr:to>
      <xdr:col>31</xdr:col>
      <xdr:colOff>486834</xdr:colOff>
      <xdr:row>33</xdr:row>
      <xdr:rowOff>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3B1CBD34-3BB2-4963-CBD7-A36E70B12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87976" y="761999"/>
          <a:ext cx="6027691" cy="5535085"/>
        </a:xfrm>
        <a:prstGeom prst="rect">
          <a:avLst/>
        </a:prstGeom>
      </xdr:spPr>
    </xdr:pic>
    <xdr:clientData/>
  </xdr:twoCellAnchor>
  <xdr:twoCellAnchor editAs="oneCell">
    <xdr:from>
      <xdr:col>11</xdr:col>
      <xdr:colOff>21435</xdr:colOff>
      <xdr:row>3</xdr:row>
      <xdr:rowOff>169334</xdr:rowOff>
    </xdr:from>
    <xdr:to>
      <xdr:col>20</xdr:col>
      <xdr:colOff>603251</xdr:colOff>
      <xdr:row>32</xdr:row>
      <xdr:rowOff>158750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9572042E-9B63-CF43-D590-8BE0FFF0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15102" y="740834"/>
          <a:ext cx="6106316" cy="552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191347</xdr:colOff>
      <xdr:row>3</xdr:row>
      <xdr:rowOff>127211</xdr:rowOff>
    </xdr:from>
    <xdr:to>
      <xdr:col>10</xdr:col>
      <xdr:colOff>79061</xdr:colOff>
      <xdr:row>33</xdr:row>
      <xdr:rowOff>10414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81D3144-E73C-CA9B-9DF8-5D0142A5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32847" y="698711"/>
          <a:ext cx="6026047" cy="5608787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</xdr:colOff>
      <xdr:row>3</xdr:row>
      <xdr:rowOff>172720</xdr:rowOff>
    </xdr:from>
    <xdr:to>
      <xdr:col>10</xdr:col>
      <xdr:colOff>25774</xdr:colOff>
      <xdr:row>8</xdr:row>
      <xdr:rowOff>162215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57B22F5-E514-AFFB-624E-9F2709801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70083" y="744220"/>
          <a:ext cx="1835524" cy="952579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222251</xdr:colOff>
      <xdr:row>38</xdr:row>
      <xdr:rowOff>2</xdr:rowOff>
    </xdr:from>
    <xdr:to>
      <xdr:col>10</xdr:col>
      <xdr:colOff>116417</xdr:colOff>
      <xdr:row>67</xdr:row>
      <xdr:rowOff>76202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9A5800AA-55DD-C114-27EE-646FB281B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63751" y="7239002"/>
          <a:ext cx="6032499" cy="5600700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</xdr:colOff>
      <xdr:row>38</xdr:row>
      <xdr:rowOff>78741</xdr:rowOff>
    </xdr:from>
    <xdr:to>
      <xdr:col>10</xdr:col>
      <xdr:colOff>122092</xdr:colOff>
      <xdr:row>43</xdr:row>
      <xdr:rowOff>94062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B204739-7B64-D5A4-B44F-C8664CF4F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53573" y="7317741"/>
          <a:ext cx="1948352" cy="967821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3</xdr:row>
      <xdr:rowOff>148166</xdr:rowOff>
    </xdr:from>
    <xdr:to>
      <xdr:col>1</xdr:col>
      <xdr:colOff>53798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90EF44F3-DC71-46AB-8426-BEA327FC8CFF}"/>
            </a:ext>
          </a:extLst>
        </xdr:cNvPr>
        <xdr:cNvSpPr/>
      </xdr:nvSpPr>
      <xdr:spPr>
        <a:xfrm>
          <a:off x="2042583" y="719666"/>
          <a:ext cx="466548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11</xdr:col>
      <xdr:colOff>21166</xdr:colOff>
      <xdr:row>4</xdr:row>
      <xdr:rowOff>0</xdr:rowOff>
    </xdr:from>
    <xdr:to>
      <xdr:col>11</xdr:col>
      <xdr:colOff>536669</xdr:colOff>
      <xdr:row>5</xdr:row>
      <xdr:rowOff>164066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F1978020-5C70-4FDE-A162-BC12D5CC9BDC}"/>
            </a:ext>
          </a:extLst>
        </xdr:cNvPr>
        <xdr:cNvSpPr/>
      </xdr:nvSpPr>
      <xdr:spPr>
        <a:xfrm>
          <a:off x="8614833" y="762000"/>
          <a:ext cx="515503" cy="35456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21</xdr:col>
      <xdr:colOff>613832</xdr:colOff>
      <xdr:row>3</xdr:row>
      <xdr:rowOff>190499</xdr:rowOff>
    </xdr:from>
    <xdr:to>
      <xdr:col>22</xdr:col>
      <xdr:colOff>599115</xdr:colOff>
      <xdr:row>5</xdr:row>
      <xdr:rowOff>173109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58294A9-BC05-4E87-8E69-C7B0F9D9E40D}"/>
            </a:ext>
          </a:extLst>
        </xdr:cNvPr>
        <xdr:cNvSpPr/>
      </xdr:nvSpPr>
      <xdr:spPr>
        <a:xfrm>
          <a:off x="13504332" y="761999"/>
          <a:ext cx="599116" cy="36361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222250</xdr:colOff>
      <xdr:row>38</xdr:row>
      <xdr:rowOff>0</xdr:rowOff>
    </xdr:from>
    <xdr:to>
      <xdr:col>1</xdr:col>
      <xdr:colOff>74965</xdr:colOff>
      <xdr:row>39</xdr:row>
      <xdr:rowOff>174601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FE0A7282-A1B6-4F4D-8EA4-AE4C12719F86}"/>
            </a:ext>
          </a:extLst>
        </xdr:cNvPr>
        <xdr:cNvSpPr/>
      </xdr:nvSpPr>
      <xdr:spPr>
        <a:xfrm>
          <a:off x="2063750" y="7239000"/>
          <a:ext cx="466548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11</xdr:col>
      <xdr:colOff>1</xdr:colOff>
      <xdr:row>38</xdr:row>
      <xdr:rowOff>0</xdr:rowOff>
    </xdr:from>
    <xdr:to>
      <xdr:col>21</xdr:col>
      <xdr:colOff>21168</xdr:colOff>
      <xdr:row>67</xdr:row>
      <xdr:rowOff>42334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7D0DCE88-CA01-5C75-2333-34D976173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52168" y="7281333"/>
          <a:ext cx="6159500" cy="5566834"/>
        </a:xfrm>
        <a:prstGeom prst="rect">
          <a:avLst/>
        </a:prstGeom>
      </xdr:spPr>
    </xdr:pic>
    <xdr:clientData/>
  </xdr:twoCellAnchor>
  <xdr:twoCellAnchor>
    <xdr:from>
      <xdr:col>11</xdr:col>
      <xdr:colOff>1</xdr:colOff>
      <xdr:row>38</xdr:row>
      <xdr:rowOff>0</xdr:rowOff>
    </xdr:from>
    <xdr:to>
      <xdr:col>11</xdr:col>
      <xdr:colOff>515504</xdr:colOff>
      <xdr:row>39</xdr:row>
      <xdr:rowOff>164066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584FD844-2587-4F88-9AB3-074B08CF6D4A}"/>
            </a:ext>
          </a:extLst>
        </xdr:cNvPr>
        <xdr:cNvSpPr/>
      </xdr:nvSpPr>
      <xdr:spPr>
        <a:xfrm>
          <a:off x="6752168" y="7281333"/>
          <a:ext cx="515503" cy="35456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21</xdr:col>
      <xdr:colOff>539750</xdr:colOff>
      <xdr:row>38</xdr:row>
      <xdr:rowOff>19849</xdr:rowOff>
    </xdr:from>
    <xdr:to>
      <xdr:col>32</xdr:col>
      <xdr:colOff>52917</xdr:colOff>
      <xdr:row>67</xdr:row>
      <xdr:rowOff>18836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C18BF774-4C15-B938-D84C-FA9E383B6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430250" y="7301182"/>
          <a:ext cx="6265334" cy="5523487"/>
        </a:xfrm>
        <a:prstGeom prst="rect">
          <a:avLst/>
        </a:prstGeom>
      </xdr:spPr>
    </xdr:pic>
    <xdr:clientData/>
  </xdr:twoCellAnchor>
  <xdr:twoCellAnchor>
    <xdr:from>
      <xdr:col>21</xdr:col>
      <xdr:colOff>539750</xdr:colOff>
      <xdr:row>38</xdr:row>
      <xdr:rowOff>19849</xdr:rowOff>
    </xdr:from>
    <xdr:to>
      <xdr:col>22</xdr:col>
      <xdr:colOff>525033</xdr:colOff>
      <xdr:row>40</xdr:row>
      <xdr:rowOff>13043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C297ECAB-2640-44E4-80E6-AED3C88FBB98}"/>
            </a:ext>
          </a:extLst>
        </xdr:cNvPr>
        <xdr:cNvSpPr/>
      </xdr:nvSpPr>
      <xdr:spPr>
        <a:xfrm>
          <a:off x="13430250" y="7301182"/>
          <a:ext cx="599116" cy="374194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2</xdr:row>
      <xdr:rowOff>22860</xdr:rowOff>
    </xdr:from>
    <xdr:to>
      <xdr:col>9</xdr:col>
      <xdr:colOff>400753</xdr:colOff>
      <xdr:row>30</xdr:row>
      <xdr:rowOff>31750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44CD4597-14DF-54AF-9F5D-C6D371C6C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403860"/>
          <a:ext cx="5925252" cy="5353473"/>
        </a:xfrm>
        <a:prstGeom prst="rect">
          <a:avLst/>
        </a:prstGeom>
      </xdr:spPr>
    </xdr:pic>
    <xdr:clientData/>
  </xdr:twoCellAnchor>
  <xdr:twoCellAnchor editAs="oneCell">
    <xdr:from>
      <xdr:col>6</xdr:col>
      <xdr:colOff>533823</xdr:colOff>
      <xdr:row>2</xdr:row>
      <xdr:rowOff>45720</xdr:rowOff>
    </xdr:from>
    <xdr:to>
      <xdr:col>9</xdr:col>
      <xdr:colOff>324992</xdr:colOff>
      <xdr:row>5</xdr:row>
      <xdr:rowOff>167616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6470C67-1E20-DB74-F5FB-CC5F9B894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16823" y="426720"/>
          <a:ext cx="1632669" cy="703979"/>
        </a:xfrm>
        <a:prstGeom prst="rect">
          <a:avLst/>
        </a:prstGeom>
      </xdr:spPr>
    </xdr:pic>
    <xdr:clientData/>
  </xdr:twoCellAnchor>
  <xdr:twoCellAnchor editAs="oneCell">
    <xdr:from>
      <xdr:col>10</xdr:col>
      <xdr:colOff>8466</xdr:colOff>
      <xdr:row>2</xdr:row>
      <xdr:rowOff>30297</xdr:rowOff>
    </xdr:from>
    <xdr:to>
      <xdr:col>19</xdr:col>
      <xdr:colOff>137584</xdr:colOff>
      <xdr:row>29</xdr:row>
      <xdr:rowOff>168557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65502ECD-D62B-01FB-1303-7481C69A3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46799" y="411297"/>
          <a:ext cx="5653618" cy="52923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276150</xdr:colOff>
      <xdr:row>3</xdr:row>
      <xdr:rowOff>149424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7CF49BC8-B309-4137-85CA-3D92BBB5E5E5}"/>
            </a:ext>
          </a:extLst>
        </xdr:cNvPr>
        <xdr:cNvSpPr/>
      </xdr:nvSpPr>
      <xdr:spPr>
        <a:xfrm>
          <a:off x="0" y="411480"/>
          <a:ext cx="276150" cy="320027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613832</xdr:colOff>
      <xdr:row>2</xdr:row>
      <xdr:rowOff>30297</xdr:rowOff>
    </xdr:from>
    <xdr:to>
      <xdr:col>10</xdr:col>
      <xdr:colOff>550332</xdr:colOff>
      <xdr:row>3</xdr:row>
      <xdr:rowOff>140007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C7E4BBC9-F23B-4C99-9A14-FA497CFC0602}"/>
            </a:ext>
          </a:extLst>
        </xdr:cNvPr>
        <xdr:cNvSpPr/>
      </xdr:nvSpPr>
      <xdr:spPr>
        <a:xfrm>
          <a:off x="6138332" y="411297"/>
          <a:ext cx="550333" cy="3107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 editAs="oneCell">
    <xdr:from>
      <xdr:col>20</xdr:col>
      <xdr:colOff>21168</xdr:colOff>
      <xdr:row>2</xdr:row>
      <xdr:rowOff>20542</xdr:rowOff>
    </xdr:from>
    <xdr:to>
      <xdr:col>29</xdr:col>
      <xdr:colOff>10584</xdr:colOff>
      <xdr:row>30</xdr:row>
      <xdr:rowOff>52917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B37EFA92-7B21-E515-7930-38E14F276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297835" y="401542"/>
          <a:ext cx="5513916" cy="5376958"/>
        </a:xfrm>
        <a:prstGeom prst="rect">
          <a:avLst/>
        </a:prstGeom>
      </xdr:spPr>
    </xdr:pic>
    <xdr:clientData/>
  </xdr:twoCellAnchor>
  <xdr:twoCellAnchor>
    <xdr:from>
      <xdr:col>20</xdr:col>
      <xdr:colOff>52917</xdr:colOff>
      <xdr:row>2</xdr:row>
      <xdr:rowOff>31125</xdr:rowOff>
    </xdr:from>
    <xdr:to>
      <xdr:col>20</xdr:col>
      <xdr:colOff>518583</xdr:colOff>
      <xdr:row>3</xdr:row>
      <xdr:rowOff>137672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9B6E5A6D-2E66-43E1-9EAB-364EFC95A5A0}"/>
            </a:ext>
          </a:extLst>
        </xdr:cNvPr>
        <xdr:cNvSpPr/>
      </xdr:nvSpPr>
      <xdr:spPr>
        <a:xfrm>
          <a:off x="12329584" y="412125"/>
          <a:ext cx="465666" cy="30763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12">
      <calculatedColumnFormula>#REF!</calculatedColumnFormula>
    </tableColumn>
    <tableColumn id="4" xr3:uid="{00000000-0010-0000-0000-000004000000}" name="Column2" dataDxfId="11"/>
    <tableColumn id="5" xr3:uid="{00000000-0010-0000-0000-000005000000}" name="Column3" dataDxfId="10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21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20">
      <calculatedColumnFormula>#REF!</calculatedColumnFormula>
    </tableColumn>
    <tableColumn id="4" xr3:uid="{00000000-0010-0000-0100-000004000000}" name="Colonne2" dataDxfId="19">
      <calculatedColumnFormula>#REF!</calculatedColumnFormula>
    </tableColumn>
    <tableColumn id="5" xr3:uid="{00000000-0010-0000-0100-000005000000}" name="Colonne3" dataDxfId="18">
      <calculatedColumnFormula>#REF!</calculatedColumnFormula>
    </tableColumn>
    <tableColumn id="1" xr3:uid="{00000000-0010-0000-0100-000001000000}" name="Colonne4" dataDxfId="17" dataCellStyle="Normal"/>
    <tableColumn id="6" xr3:uid="{00000000-0010-0000-0100-000006000000}" name="Colonne5" dataDxfId="16" dataCellStyle="Normal"/>
    <tableColumn id="7" xr3:uid="{00000000-0010-0000-0100-000007000000}" name="Colonne6" dataDxfId="15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DCD6DFC-066E-4CA4-94CB-ABD77B17A35C}" name="Tableau512333" displayName="Tableau512333" ref="A241:H243" totalsRowShown="0" headerRowDxfId="1" dataDxfId="0" headerRowBorderDxfId="14" tableBorderDxfId="13">
  <tableColumns count="8">
    <tableColumn id="1" xr3:uid="{D970E3E6-9A44-412B-ADAD-8C1CF433A3CC}" name="AMR Codec" dataDxfId="9"/>
    <tableColumn id="2" xr3:uid="{5525B1CF-667E-4D84-96FF-74C1FCD65EC1}" name="NB 12.2" dataDxfId="8"/>
    <tableColumn id="3" xr3:uid="{85B69B0E-E74E-41CF-B884-19FEB6B37DB9}" name="NB 4.75" dataDxfId="7"/>
    <tableColumn id="4" xr3:uid="{DBA55226-18DB-439A-AB42-E25E07F91BA8}" name="NB 5.9" dataDxfId="6"/>
    <tableColumn id="5" xr3:uid="{7CF9934D-06AC-4537-8B3D-5FA977B339AC}" name="NB 7.4" dataDxfId="5"/>
    <tableColumn id="6" xr3:uid="{0158FF35-C4F5-433D-91EA-73954753E643}" name="WB 12.65" dataDxfId="4"/>
    <tableColumn id="7" xr3:uid="{88213230-0A5E-4318-8422-B49D2385D5D1}" name="WB 6.6" dataDxfId="3"/>
    <tableColumn id="8" xr3:uid="{8CC1713A-5C63-4841-AB7C-0DE7D1FC73FD}" name="WB 8.85" dataDxfId="2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C1" zoomScale="80" zoomScaleNormal="84" workbookViewId="0">
      <selection activeCell="K18" sqref="K18"/>
    </sheetView>
  </sheetViews>
  <sheetFormatPr baseColWidth="10" defaultColWidth="11.42578125" defaultRowHeight="15" x14ac:dyDescent="0.25"/>
  <cols>
    <col min="1" max="1" width="13.5703125" style="1" customWidth="1"/>
    <col min="2" max="2" width="1.28515625" style="1" customWidth="1"/>
    <col min="3" max="3" width="45" customWidth="1"/>
    <col min="4" max="4" width="16.7109375" bestFit="1" customWidth="1"/>
    <col min="5" max="5" width="13.140625" customWidth="1"/>
    <col min="6" max="6" width="15" bestFit="1" customWidth="1"/>
    <col min="7" max="7" width="8.5703125" customWidth="1"/>
    <col min="8" max="8" width="16.42578125" customWidth="1"/>
    <col min="9" max="15" width="20.5703125" customWidth="1"/>
    <col min="16" max="16" width="1.5703125" style="1" customWidth="1"/>
    <col min="17" max="48" width="9.140625" style="1" customWidth="1"/>
    <col min="49" max="261" width="9.140625" customWidth="1"/>
    <col min="262" max="262" width="13.5703125" customWidth="1"/>
    <col min="263" max="263" width="1.28515625" customWidth="1"/>
    <col min="264" max="264" width="45" bestFit="1" customWidth="1"/>
    <col min="265" max="265" width="16.7109375" bestFit="1" customWidth="1"/>
    <col min="266" max="266" width="13.140625" customWidth="1"/>
    <col min="267" max="267" width="15" bestFit="1" customWidth="1"/>
    <col min="268" max="268" width="5.85546875" customWidth="1"/>
    <col min="269" max="269" width="16.42578125" customWidth="1"/>
    <col min="270" max="270" width="43.28515625" customWidth="1"/>
    <col min="271" max="271" width="11.85546875" bestFit="1" customWidth="1"/>
    <col min="272" max="272" width="1.5703125" customWidth="1"/>
    <col min="273" max="517" width="9.140625" customWidth="1"/>
    <col min="518" max="518" width="13.5703125" customWidth="1"/>
    <col min="519" max="519" width="1.28515625" customWidth="1"/>
    <col min="520" max="520" width="45" bestFit="1" customWidth="1"/>
    <col min="521" max="521" width="16.7109375" bestFit="1" customWidth="1"/>
    <col min="522" max="522" width="13.140625" customWidth="1"/>
    <col min="523" max="523" width="15" bestFit="1" customWidth="1"/>
    <col min="524" max="524" width="5.85546875" customWidth="1"/>
    <col min="525" max="525" width="16.42578125" customWidth="1"/>
    <col min="526" max="526" width="43.28515625" customWidth="1"/>
    <col min="527" max="527" width="11.85546875" bestFit="1" customWidth="1"/>
    <col min="528" max="528" width="1.5703125" customWidth="1"/>
    <col min="529" max="773" width="9.140625" customWidth="1"/>
    <col min="774" max="774" width="13.5703125" customWidth="1"/>
    <col min="775" max="775" width="1.28515625" customWidth="1"/>
    <col min="776" max="776" width="45" bestFit="1" customWidth="1"/>
    <col min="777" max="777" width="16.7109375" bestFit="1" customWidth="1"/>
    <col min="778" max="778" width="13.140625" customWidth="1"/>
    <col min="779" max="779" width="15" bestFit="1" customWidth="1"/>
    <col min="780" max="780" width="5.85546875" customWidth="1"/>
    <col min="781" max="781" width="16.42578125" customWidth="1"/>
    <col min="782" max="782" width="43.28515625" customWidth="1"/>
    <col min="783" max="783" width="11.85546875" bestFit="1" customWidth="1"/>
    <col min="784" max="784" width="1.5703125" customWidth="1"/>
    <col min="785" max="1029" width="9.140625" customWidth="1"/>
    <col min="1030" max="1030" width="13.5703125" customWidth="1"/>
    <col min="1031" max="1031" width="1.28515625" customWidth="1"/>
    <col min="1032" max="1032" width="45" bestFit="1" customWidth="1"/>
    <col min="1033" max="1033" width="16.7109375" bestFit="1" customWidth="1"/>
    <col min="1034" max="1034" width="13.140625" customWidth="1"/>
    <col min="1035" max="1035" width="15" bestFit="1" customWidth="1"/>
    <col min="1036" max="1036" width="5.85546875" customWidth="1"/>
    <col min="1037" max="1037" width="16.42578125" customWidth="1"/>
    <col min="1038" max="1038" width="43.28515625" customWidth="1"/>
    <col min="1039" max="1039" width="11.85546875" bestFit="1" customWidth="1"/>
    <col min="1040" max="1040" width="1.5703125" customWidth="1"/>
    <col min="1041" max="1285" width="9.140625" customWidth="1"/>
    <col min="1286" max="1286" width="13.5703125" customWidth="1"/>
    <col min="1287" max="1287" width="1.28515625" customWidth="1"/>
    <col min="1288" max="1288" width="45" bestFit="1" customWidth="1"/>
    <col min="1289" max="1289" width="16.7109375" bestFit="1" customWidth="1"/>
    <col min="1290" max="1290" width="13.140625" customWidth="1"/>
    <col min="1291" max="1291" width="15" bestFit="1" customWidth="1"/>
    <col min="1292" max="1292" width="5.85546875" customWidth="1"/>
    <col min="1293" max="1293" width="16.42578125" customWidth="1"/>
    <col min="1294" max="1294" width="43.28515625" customWidth="1"/>
    <col min="1295" max="1295" width="11.85546875" bestFit="1" customWidth="1"/>
    <col min="1296" max="1296" width="1.5703125" customWidth="1"/>
    <col min="1297" max="1541" width="9.140625" customWidth="1"/>
    <col min="1542" max="1542" width="13.5703125" customWidth="1"/>
    <col min="1543" max="1543" width="1.28515625" customWidth="1"/>
    <col min="1544" max="1544" width="45" bestFit="1" customWidth="1"/>
    <col min="1545" max="1545" width="16.7109375" bestFit="1" customWidth="1"/>
    <col min="1546" max="1546" width="13.140625" customWidth="1"/>
    <col min="1547" max="1547" width="15" bestFit="1" customWidth="1"/>
    <col min="1548" max="1548" width="5.85546875" customWidth="1"/>
    <col min="1549" max="1549" width="16.42578125" customWidth="1"/>
    <col min="1550" max="1550" width="43.28515625" customWidth="1"/>
    <col min="1551" max="1551" width="11.85546875" bestFit="1" customWidth="1"/>
    <col min="1552" max="1552" width="1.5703125" customWidth="1"/>
    <col min="1553" max="1797" width="9.140625" customWidth="1"/>
    <col min="1798" max="1798" width="13.5703125" customWidth="1"/>
    <col min="1799" max="1799" width="1.28515625" customWidth="1"/>
    <col min="1800" max="1800" width="45" bestFit="1" customWidth="1"/>
    <col min="1801" max="1801" width="16.7109375" bestFit="1" customWidth="1"/>
    <col min="1802" max="1802" width="13.140625" customWidth="1"/>
    <col min="1803" max="1803" width="15" bestFit="1" customWidth="1"/>
    <col min="1804" max="1804" width="5.85546875" customWidth="1"/>
    <col min="1805" max="1805" width="16.42578125" customWidth="1"/>
    <col min="1806" max="1806" width="43.28515625" customWidth="1"/>
    <col min="1807" max="1807" width="11.85546875" bestFit="1" customWidth="1"/>
    <col min="1808" max="1808" width="1.5703125" customWidth="1"/>
    <col min="1809" max="2053" width="9.140625" customWidth="1"/>
    <col min="2054" max="2054" width="13.5703125" customWidth="1"/>
    <col min="2055" max="2055" width="1.28515625" customWidth="1"/>
    <col min="2056" max="2056" width="45" bestFit="1" customWidth="1"/>
    <col min="2057" max="2057" width="16.7109375" bestFit="1" customWidth="1"/>
    <col min="2058" max="2058" width="13.140625" customWidth="1"/>
    <col min="2059" max="2059" width="15" bestFit="1" customWidth="1"/>
    <col min="2060" max="2060" width="5.85546875" customWidth="1"/>
    <col min="2061" max="2061" width="16.42578125" customWidth="1"/>
    <col min="2062" max="2062" width="43.28515625" customWidth="1"/>
    <col min="2063" max="2063" width="11.85546875" bestFit="1" customWidth="1"/>
    <col min="2064" max="2064" width="1.5703125" customWidth="1"/>
    <col min="2065" max="2309" width="9.140625" customWidth="1"/>
    <col min="2310" max="2310" width="13.5703125" customWidth="1"/>
    <col min="2311" max="2311" width="1.28515625" customWidth="1"/>
    <col min="2312" max="2312" width="45" bestFit="1" customWidth="1"/>
    <col min="2313" max="2313" width="16.7109375" bestFit="1" customWidth="1"/>
    <col min="2314" max="2314" width="13.140625" customWidth="1"/>
    <col min="2315" max="2315" width="15" bestFit="1" customWidth="1"/>
    <col min="2316" max="2316" width="5.85546875" customWidth="1"/>
    <col min="2317" max="2317" width="16.42578125" customWidth="1"/>
    <col min="2318" max="2318" width="43.28515625" customWidth="1"/>
    <col min="2319" max="2319" width="11.85546875" bestFit="1" customWidth="1"/>
    <col min="2320" max="2320" width="1.5703125" customWidth="1"/>
    <col min="2321" max="2565" width="9.140625" customWidth="1"/>
    <col min="2566" max="2566" width="13.5703125" customWidth="1"/>
    <col min="2567" max="2567" width="1.28515625" customWidth="1"/>
    <col min="2568" max="2568" width="45" bestFit="1" customWidth="1"/>
    <col min="2569" max="2569" width="16.7109375" bestFit="1" customWidth="1"/>
    <col min="2570" max="2570" width="13.140625" customWidth="1"/>
    <col min="2571" max="2571" width="15" bestFit="1" customWidth="1"/>
    <col min="2572" max="2572" width="5.85546875" customWidth="1"/>
    <col min="2573" max="2573" width="16.42578125" customWidth="1"/>
    <col min="2574" max="2574" width="43.28515625" customWidth="1"/>
    <col min="2575" max="2575" width="11.85546875" bestFit="1" customWidth="1"/>
    <col min="2576" max="2576" width="1.5703125" customWidth="1"/>
    <col min="2577" max="2821" width="9.140625" customWidth="1"/>
    <col min="2822" max="2822" width="13.5703125" customWidth="1"/>
    <col min="2823" max="2823" width="1.28515625" customWidth="1"/>
    <col min="2824" max="2824" width="45" bestFit="1" customWidth="1"/>
    <col min="2825" max="2825" width="16.7109375" bestFit="1" customWidth="1"/>
    <col min="2826" max="2826" width="13.140625" customWidth="1"/>
    <col min="2827" max="2827" width="15" bestFit="1" customWidth="1"/>
    <col min="2828" max="2828" width="5.85546875" customWidth="1"/>
    <col min="2829" max="2829" width="16.42578125" customWidth="1"/>
    <col min="2830" max="2830" width="43.28515625" customWidth="1"/>
    <col min="2831" max="2831" width="11.85546875" bestFit="1" customWidth="1"/>
    <col min="2832" max="2832" width="1.5703125" customWidth="1"/>
    <col min="2833" max="3077" width="9.140625" customWidth="1"/>
    <col min="3078" max="3078" width="13.5703125" customWidth="1"/>
    <col min="3079" max="3079" width="1.28515625" customWidth="1"/>
    <col min="3080" max="3080" width="45" bestFit="1" customWidth="1"/>
    <col min="3081" max="3081" width="16.7109375" bestFit="1" customWidth="1"/>
    <col min="3082" max="3082" width="13.140625" customWidth="1"/>
    <col min="3083" max="3083" width="15" bestFit="1" customWidth="1"/>
    <col min="3084" max="3084" width="5.85546875" customWidth="1"/>
    <col min="3085" max="3085" width="16.42578125" customWidth="1"/>
    <col min="3086" max="3086" width="43.28515625" customWidth="1"/>
    <col min="3087" max="3087" width="11.85546875" bestFit="1" customWidth="1"/>
    <col min="3088" max="3088" width="1.5703125" customWidth="1"/>
    <col min="3089" max="3333" width="9.140625" customWidth="1"/>
    <col min="3334" max="3334" width="13.5703125" customWidth="1"/>
    <col min="3335" max="3335" width="1.28515625" customWidth="1"/>
    <col min="3336" max="3336" width="45" bestFit="1" customWidth="1"/>
    <col min="3337" max="3337" width="16.7109375" bestFit="1" customWidth="1"/>
    <col min="3338" max="3338" width="13.140625" customWidth="1"/>
    <col min="3339" max="3339" width="15" bestFit="1" customWidth="1"/>
    <col min="3340" max="3340" width="5.85546875" customWidth="1"/>
    <col min="3341" max="3341" width="16.42578125" customWidth="1"/>
    <col min="3342" max="3342" width="43.28515625" customWidth="1"/>
    <col min="3343" max="3343" width="11.85546875" bestFit="1" customWidth="1"/>
    <col min="3344" max="3344" width="1.5703125" customWidth="1"/>
    <col min="3345" max="3589" width="9.140625" customWidth="1"/>
    <col min="3590" max="3590" width="13.5703125" customWidth="1"/>
    <col min="3591" max="3591" width="1.28515625" customWidth="1"/>
    <col min="3592" max="3592" width="45" bestFit="1" customWidth="1"/>
    <col min="3593" max="3593" width="16.7109375" bestFit="1" customWidth="1"/>
    <col min="3594" max="3594" width="13.140625" customWidth="1"/>
    <col min="3595" max="3595" width="15" bestFit="1" customWidth="1"/>
    <col min="3596" max="3596" width="5.85546875" customWidth="1"/>
    <col min="3597" max="3597" width="16.42578125" customWidth="1"/>
    <col min="3598" max="3598" width="43.28515625" customWidth="1"/>
    <col min="3599" max="3599" width="11.85546875" bestFit="1" customWidth="1"/>
    <col min="3600" max="3600" width="1.5703125" customWidth="1"/>
    <col min="3601" max="3845" width="9.140625" customWidth="1"/>
    <col min="3846" max="3846" width="13.5703125" customWidth="1"/>
    <col min="3847" max="3847" width="1.28515625" customWidth="1"/>
    <col min="3848" max="3848" width="45" bestFit="1" customWidth="1"/>
    <col min="3849" max="3849" width="16.7109375" bestFit="1" customWidth="1"/>
    <col min="3850" max="3850" width="13.140625" customWidth="1"/>
    <col min="3851" max="3851" width="15" bestFit="1" customWidth="1"/>
    <col min="3852" max="3852" width="5.85546875" customWidth="1"/>
    <col min="3853" max="3853" width="16.42578125" customWidth="1"/>
    <col min="3854" max="3854" width="43.28515625" customWidth="1"/>
    <col min="3855" max="3855" width="11.85546875" bestFit="1" customWidth="1"/>
    <col min="3856" max="3856" width="1.5703125" customWidth="1"/>
    <col min="3857" max="4101" width="9.140625" customWidth="1"/>
    <col min="4102" max="4102" width="13.5703125" customWidth="1"/>
    <col min="4103" max="4103" width="1.28515625" customWidth="1"/>
    <col min="4104" max="4104" width="45" bestFit="1" customWidth="1"/>
    <col min="4105" max="4105" width="16.7109375" bestFit="1" customWidth="1"/>
    <col min="4106" max="4106" width="13.140625" customWidth="1"/>
    <col min="4107" max="4107" width="15" bestFit="1" customWidth="1"/>
    <col min="4108" max="4108" width="5.85546875" customWidth="1"/>
    <col min="4109" max="4109" width="16.42578125" customWidth="1"/>
    <col min="4110" max="4110" width="43.28515625" customWidth="1"/>
    <col min="4111" max="4111" width="11.85546875" bestFit="1" customWidth="1"/>
    <col min="4112" max="4112" width="1.5703125" customWidth="1"/>
    <col min="4113" max="4357" width="9.140625" customWidth="1"/>
    <col min="4358" max="4358" width="13.5703125" customWidth="1"/>
    <col min="4359" max="4359" width="1.28515625" customWidth="1"/>
    <col min="4360" max="4360" width="45" bestFit="1" customWidth="1"/>
    <col min="4361" max="4361" width="16.7109375" bestFit="1" customWidth="1"/>
    <col min="4362" max="4362" width="13.140625" customWidth="1"/>
    <col min="4363" max="4363" width="15" bestFit="1" customWidth="1"/>
    <col min="4364" max="4364" width="5.85546875" customWidth="1"/>
    <col min="4365" max="4365" width="16.42578125" customWidth="1"/>
    <col min="4366" max="4366" width="43.28515625" customWidth="1"/>
    <col min="4367" max="4367" width="11.85546875" bestFit="1" customWidth="1"/>
    <col min="4368" max="4368" width="1.5703125" customWidth="1"/>
    <col min="4369" max="4613" width="9.140625" customWidth="1"/>
    <col min="4614" max="4614" width="13.5703125" customWidth="1"/>
    <col min="4615" max="4615" width="1.28515625" customWidth="1"/>
    <col min="4616" max="4616" width="45" bestFit="1" customWidth="1"/>
    <col min="4617" max="4617" width="16.7109375" bestFit="1" customWidth="1"/>
    <col min="4618" max="4618" width="13.140625" customWidth="1"/>
    <col min="4619" max="4619" width="15" bestFit="1" customWidth="1"/>
    <col min="4620" max="4620" width="5.85546875" customWidth="1"/>
    <col min="4621" max="4621" width="16.42578125" customWidth="1"/>
    <col min="4622" max="4622" width="43.28515625" customWidth="1"/>
    <col min="4623" max="4623" width="11.85546875" bestFit="1" customWidth="1"/>
    <col min="4624" max="4624" width="1.5703125" customWidth="1"/>
    <col min="4625" max="4869" width="9.140625" customWidth="1"/>
    <col min="4870" max="4870" width="13.5703125" customWidth="1"/>
    <col min="4871" max="4871" width="1.28515625" customWidth="1"/>
    <col min="4872" max="4872" width="45" bestFit="1" customWidth="1"/>
    <col min="4873" max="4873" width="16.7109375" bestFit="1" customWidth="1"/>
    <col min="4874" max="4874" width="13.140625" customWidth="1"/>
    <col min="4875" max="4875" width="15" bestFit="1" customWidth="1"/>
    <col min="4876" max="4876" width="5.85546875" customWidth="1"/>
    <col min="4877" max="4877" width="16.42578125" customWidth="1"/>
    <col min="4878" max="4878" width="43.28515625" customWidth="1"/>
    <col min="4879" max="4879" width="11.85546875" bestFit="1" customWidth="1"/>
    <col min="4880" max="4880" width="1.5703125" customWidth="1"/>
    <col min="4881" max="5125" width="9.140625" customWidth="1"/>
    <col min="5126" max="5126" width="13.5703125" customWidth="1"/>
    <col min="5127" max="5127" width="1.28515625" customWidth="1"/>
    <col min="5128" max="5128" width="45" bestFit="1" customWidth="1"/>
    <col min="5129" max="5129" width="16.7109375" bestFit="1" customWidth="1"/>
    <col min="5130" max="5130" width="13.140625" customWidth="1"/>
    <col min="5131" max="5131" width="15" bestFit="1" customWidth="1"/>
    <col min="5132" max="5132" width="5.85546875" customWidth="1"/>
    <col min="5133" max="5133" width="16.42578125" customWidth="1"/>
    <col min="5134" max="5134" width="43.28515625" customWidth="1"/>
    <col min="5135" max="5135" width="11.85546875" bestFit="1" customWidth="1"/>
    <col min="5136" max="5136" width="1.5703125" customWidth="1"/>
    <col min="5137" max="5381" width="9.140625" customWidth="1"/>
    <col min="5382" max="5382" width="13.5703125" customWidth="1"/>
    <col min="5383" max="5383" width="1.28515625" customWidth="1"/>
    <col min="5384" max="5384" width="45" bestFit="1" customWidth="1"/>
    <col min="5385" max="5385" width="16.7109375" bestFit="1" customWidth="1"/>
    <col min="5386" max="5386" width="13.140625" customWidth="1"/>
    <col min="5387" max="5387" width="15" bestFit="1" customWidth="1"/>
    <col min="5388" max="5388" width="5.85546875" customWidth="1"/>
    <col min="5389" max="5389" width="16.42578125" customWidth="1"/>
    <col min="5390" max="5390" width="43.28515625" customWidth="1"/>
    <col min="5391" max="5391" width="11.85546875" bestFit="1" customWidth="1"/>
    <col min="5392" max="5392" width="1.5703125" customWidth="1"/>
    <col min="5393" max="5637" width="9.140625" customWidth="1"/>
    <col min="5638" max="5638" width="13.5703125" customWidth="1"/>
    <col min="5639" max="5639" width="1.28515625" customWidth="1"/>
    <col min="5640" max="5640" width="45" bestFit="1" customWidth="1"/>
    <col min="5641" max="5641" width="16.7109375" bestFit="1" customWidth="1"/>
    <col min="5642" max="5642" width="13.140625" customWidth="1"/>
    <col min="5643" max="5643" width="15" bestFit="1" customWidth="1"/>
    <col min="5644" max="5644" width="5.85546875" customWidth="1"/>
    <col min="5645" max="5645" width="16.42578125" customWidth="1"/>
    <col min="5646" max="5646" width="43.28515625" customWidth="1"/>
    <col min="5647" max="5647" width="11.85546875" bestFit="1" customWidth="1"/>
    <col min="5648" max="5648" width="1.5703125" customWidth="1"/>
    <col min="5649" max="5893" width="9.140625" customWidth="1"/>
    <col min="5894" max="5894" width="13.5703125" customWidth="1"/>
    <col min="5895" max="5895" width="1.28515625" customWidth="1"/>
    <col min="5896" max="5896" width="45" bestFit="1" customWidth="1"/>
    <col min="5897" max="5897" width="16.7109375" bestFit="1" customWidth="1"/>
    <col min="5898" max="5898" width="13.140625" customWidth="1"/>
    <col min="5899" max="5899" width="15" bestFit="1" customWidth="1"/>
    <col min="5900" max="5900" width="5.85546875" customWidth="1"/>
    <col min="5901" max="5901" width="16.42578125" customWidth="1"/>
    <col min="5902" max="5902" width="43.28515625" customWidth="1"/>
    <col min="5903" max="5903" width="11.85546875" bestFit="1" customWidth="1"/>
    <col min="5904" max="5904" width="1.5703125" customWidth="1"/>
    <col min="5905" max="6149" width="9.140625" customWidth="1"/>
    <col min="6150" max="6150" width="13.5703125" customWidth="1"/>
    <col min="6151" max="6151" width="1.28515625" customWidth="1"/>
    <col min="6152" max="6152" width="45" bestFit="1" customWidth="1"/>
    <col min="6153" max="6153" width="16.7109375" bestFit="1" customWidth="1"/>
    <col min="6154" max="6154" width="13.140625" customWidth="1"/>
    <col min="6155" max="6155" width="15" bestFit="1" customWidth="1"/>
    <col min="6156" max="6156" width="5.85546875" customWidth="1"/>
    <col min="6157" max="6157" width="16.42578125" customWidth="1"/>
    <col min="6158" max="6158" width="43.28515625" customWidth="1"/>
    <col min="6159" max="6159" width="11.85546875" bestFit="1" customWidth="1"/>
    <col min="6160" max="6160" width="1.5703125" customWidth="1"/>
    <col min="6161" max="6405" width="9.140625" customWidth="1"/>
    <col min="6406" max="6406" width="13.5703125" customWidth="1"/>
    <col min="6407" max="6407" width="1.28515625" customWidth="1"/>
    <col min="6408" max="6408" width="45" bestFit="1" customWidth="1"/>
    <col min="6409" max="6409" width="16.7109375" bestFit="1" customWidth="1"/>
    <col min="6410" max="6410" width="13.140625" customWidth="1"/>
    <col min="6411" max="6411" width="15" bestFit="1" customWidth="1"/>
    <col min="6412" max="6412" width="5.85546875" customWidth="1"/>
    <col min="6413" max="6413" width="16.42578125" customWidth="1"/>
    <col min="6414" max="6414" width="43.28515625" customWidth="1"/>
    <col min="6415" max="6415" width="11.85546875" bestFit="1" customWidth="1"/>
    <col min="6416" max="6416" width="1.5703125" customWidth="1"/>
    <col min="6417" max="6661" width="9.140625" customWidth="1"/>
    <col min="6662" max="6662" width="13.5703125" customWidth="1"/>
    <col min="6663" max="6663" width="1.28515625" customWidth="1"/>
    <col min="6664" max="6664" width="45" bestFit="1" customWidth="1"/>
    <col min="6665" max="6665" width="16.7109375" bestFit="1" customWidth="1"/>
    <col min="6666" max="6666" width="13.140625" customWidth="1"/>
    <col min="6667" max="6667" width="15" bestFit="1" customWidth="1"/>
    <col min="6668" max="6668" width="5.85546875" customWidth="1"/>
    <col min="6669" max="6669" width="16.42578125" customWidth="1"/>
    <col min="6670" max="6670" width="43.28515625" customWidth="1"/>
    <col min="6671" max="6671" width="11.85546875" bestFit="1" customWidth="1"/>
    <col min="6672" max="6672" width="1.5703125" customWidth="1"/>
    <col min="6673" max="6917" width="9.140625" customWidth="1"/>
    <col min="6918" max="6918" width="13.5703125" customWidth="1"/>
    <col min="6919" max="6919" width="1.28515625" customWidth="1"/>
    <col min="6920" max="6920" width="45" bestFit="1" customWidth="1"/>
    <col min="6921" max="6921" width="16.7109375" bestFit="1" customWidth="1"/>
    <col min="6922" max="6922" width="13.140625" customWidth="1"/>
    <col min="6923" max="6923" width="15" bestFit="1" customWidth="1"/>
    <col min="6924" max="6924" width="5.85546875" customWidth="1"/>
    <col min="6925" max="6925" width="16.42578125" customWidth="1"/>
    <col min="6926" max="6926" width="43.28515625" customWidth="1"/>
    <col min="6927" max="6927" width="11.85546875" bestFit="1" customWidth="1"/>
    <col min="6928" max="6928" width="1.5703125" customWidth="1"/>
    <col min="6929" max="7173" width="9.140625" customWidth="1"/>
    <col min="7174" max="7174" width="13.5703125" customWidth="1"/>
    <col min="7175" max="7175" width="1.28515625" customWidth="1"/>
    <col min="7176" max="7176" width="45" bestFit="1" customWidth="1"/>
    <col min="7177" max="7177" width="16.7109375" bestFit="1" customWidth="1"/>
    <col min="7178" max="7178" width="13.140625" customWidth="1"/>
    <col min="7179" max="7179" width="15" bestFit="1" customWidth="1"/>
    <col min="7180" max="7180" width="5.85546875" customWidth="1"/>
    <col min="7181" max="7181" width="16.42578125" customWidth="1"/>
    <col min="7182" max="7182" width="43.28515625" customWidth="1"/>
    <col min="7183" max="7183" width="11.85546875" bestFit="1" customWidth="1"/>
    <col min="7184" max="7184" width="1.5703125" customWidth="1"/>
    <col min="7185" max="7429" width="9.140625" customWidth="1"/>
    <col min="7430" max="7430" width="13.5703125" customWidth="1"/>
    <col min="7431" max="7431" width="1.28515625" customWidth="1"/>
    <col min="7432" max="7432" width="45" bestFit="1" customWidth="1"/>
    <col min="7433" max="7433" width="16.7109375" bestFit="1" customWidth="1"/>
    <col min="7434" max="7434" width="13.140625" customWidth="1"/>
    <col min="7435" max="7435" width="15" bestFit="1" customWidth="1"/>
    <col min="7436" max="7436" width="5.85546875" customWidth="1"/>
    <col min="7437" max="7437" width="16.42578125" customWidth="1"/>
    <col min="7438" max="7438" width="43.28515625" customWidth="1"/>
    <col min="7439" max="7439" width="11.85546875" bestFit="1" customWidth="1"/>
    <col min="7440" max="7440" width="1.5703125" customWidth="1"/>
    <col min="7441" max="7685" width="9.140625" customWidth="1"/>
    <col min="7686" max="7686" width="13.5703125" customWidth="1"/>
    <col min="7687" max="7687" width="1.28515625" customWidth="1"/>
    <col min="7688" max="7688" width="45" bestFit="1" customWidth="1"/>
    <col min="7689" max="7689" width="16.7109375" bestFit="1" customWidth="1"/>
    <col min="7690" max="7690" width="13.140625" customWidth="1"/>
    <col min="7691" max="7691" width="15" bestFit="1" customWidth="1"/>
    <col min="7692" max="7692" width="5.85546875" customWidth="1"/>
    <col min="7693" max="7693" width="16.42578125" customWidth="1"/>
    <col min="7694" max="7694" width="43.28515625" customWidth="1"/>
    <col min="7695" max="7695" width="11.85546875" bestFit="1" customWidth="1"/>
    <col min="7696" max="7696" width="1.5703125" customWidth="1"/>
    <col min="7697" max="7941" width="9.140625" customWidth="1"/>
    <col min="7942" max="7942" width="13.5703125" customWidth="1"/>
    <col min="7943" max="7943" width="1.28515625" customWidth="1"/>
    <col min="7944" max="7944" width="45" bestFit="1" customWidth="1"/>
    <col min="7945" max="7945" width="16.7109375" bestFit="1" customWidth="1"/>
    <col min="7946" max="7946" width="13.140625" customWidth="1"/>
    <col min="7947" max="7947" width="15" bestFit="1" customWidth="1"/>
    <col min="7948" max="7948" width="5.85546875" customWidth="1"/>
    <col min="7949" max="7949" width="16.42578125" customWidth="1"/>
    <col min="7950" max="7950" width="43.28515625" customWidth="1"/>
    <col min="7951" max="7951" width="11.85546875" bestFit="1" customWidth="1"/>
    <col min="7952" max="7952" width="1.5703125" customWidth="1"/>
    <col min="7953" max="8197" width="9.140625" customWidth="1"/>
    <col min="8198" max="8198" width="13.5703125" customWidth="1"/>
    <col min="8199" max="8199" width="1.28515625" customWidth="1"/>
    <col min="8200" max="8200" width="45" bestFit="1" customWidth="1"/>
    <col min="8201" max="8201" width="16.7109375" bestFit="1" customWidth="1"/>
    <col min="8202" max="8202" width="13.140625" customWidth="1"/>
    <col min="8203" max="8203" width="15" bestFit="1" customWidth="1"/>
    <col min="8204" max="8204" width="5.85546875" customWidth="1"/>
    <col min="8205" max="8205" width="16.42578125" customWidth="1"/>
    <col min="8206" max="8206" width="43.28515625" customWidth="1"/>
    <col min="8207" max="8207" width="11.85546875" bestFit="1" customWidth="1"/>
    <col min="8208" max="8208" width="1.5703125" customWidth="1"/>
    <col min="8209" max="8453" width="9.140625" customWidth="1"/>
    <col min="8454" max="8454" width="13.5703125" customWidth="1"/>
    <col min="8455" max="8455" width="1.28515625" customWidth="1"/>
    <col min="8456" max="8456" width="45" bestFit="1" customWidth="1"/>
    <col min="8457" max="8457" width="16.7109375" bestFit="1" customWidth="1"/>
    <col min="8458" max="8458" width="13.140625" customWidth="1"/>
    <col min="8459" max="8459" width="15" bestFit="1" customWidth="1"/>
    <col min="8460" max="8460" width="5.85546875" customWidth="1"/>
    <col min="8461" max="8461" width="16.42578125" customWidth="1"/>
    <col min="8462" max="8462" width="43.28515625" customWidth="1"/>
    <col min="8463" max="8463" width="11.85546875" bestFit="1" customWidth="1"/>
    <col min="8464" max="8464" width="1.5703125" customWidth="1"/>
    <col min="8465" max="8709" width="9.140625" customWidth="1"/>
    <col min="8710" max="8710" width="13.5703125" customWidth="1"/>
    <col min="8711" max="8711" width="1.28515625" customWidth="1"/>
    <col min="8712" max="8712" width="45" bestFit="1" customWidth="1"/>
    <col min="8713" max="8713" width="16.7109375" bestFit="1" customWidth="1"/>
    <col min="8714" max="8714" width="13.140625" customWidth="1"/>
    <col min="8715" max="8715" width="15" bestFit="1" customWidth="1"/>
    <col min="8716" max="8716" width="5.85546875" customWidth="1"/>
    <col min="8717" max="8717" width="16.42578125" customWidth="1"/>
    <col min="8718" max="8718" width="43.28515625" customWidth="1"/>
    <col min="8719" max="8719" width="11.85546875" bestFit="1" customWidth="1"/>
    <col min="8720" max="8720" width="1.5703125" customWidth="1"/>
    <col min="8721" max="8965" width="9.140625" customWidth="1"/>
    <col min="8966" max="8966" width="13.5703125" customWidth="1"/>
    <col min="8967" max="8967" width="1.28515625" customWidth="1"/>
    <col min="8968" max="8968" width="45" bestFit="1" customWidth="1"/>
    <col min="8969" max="8969" width="16.7109375" bestFit="1" customWidth="1"/>
    <col min="8970" max="8970" width="13.140625" customWidth="1"/>
    <col min="8971" max="8971" width="15" bestFit="1" customWidth="1"/>
    <col min="8972" max="8972" width="5.85546875" customWidth="1"/>
    <col min="8973" max="8973" width="16.42578125" customWidth="1"/>
    <col min="8974" max="8974" width="43.28515625" customWidth="1"/>
    <col min="8975" max="8975" width="11.85546875" bestFit="1" customWidth="1"/>
    <col min="8976" max="8976" width="1.5703125" customWidth="1"/>
    <col min="8977" max="9221" width="9.140625" customWidth="1"/>
    <col min="9222" max="9222" width="13.5703125" customWidth="1"/>
    <col min="9223" max="9223" width="1.28515625" customWidth="1"/>
    <col min="9224" max="9224" width="45" bestFit="1" customWidth="1"/>
    <col min="9225" max="9225" width="16.7109375" bestFit="1" customWidth="1"/>
    <col min="9226" max="9226" width="13.140625" customWidth="1"/>
    <col min="9227" max="9227" width="15" bestFit="1" customWidth="1"/>
    <col min="9228" max="9228" width="5.85546875" customWidth="1"/>
    <col min="9229" max="9229" width="16.42578125" customWidth="1"/>
    <col min="9230" max="9230" width="43.28515625" customWidth="1"/>
    <col min="9231" max="9231" width="11.85546875" bestFit="1" customWidth="1"/>
    <col min="9232" max="9232" width="1.5703125" customWidth="1"/>
    <col min="9233" max="9477" width="9.140625" customWidth="1"/>
    <col min="9478" max="9478" width="13.5703125" customWidth="1"/>
    <col min="9479" max="9479" width="1.28515625" customWidth="1"/>
    <col min="9480" max="9480" width="45" bestFit="1" customWidth="1"/>
    <col min="9481" max="9481" width="16.7109375" bestFit="1" customWidth="1"/>
    <col min="9482" max="9482" width="13.140625" customWidth="1"/>
    <col min="9483" max="9483" width="15" bestFit="1" customWidth="1"/>
    <col min="9484" max="9484" width="5.85546875" customWidth="1"/>
    <col min="9485" max="9485" width="16.42578125" customWidth="1"/>
    <col min="9486" max="9486" width="43.28515625" customWidth="1"/>
    <col min="9487" max="9487" width="11.85546875" bestFit="1" customWidth="1"/>
    <col min="9488" max="9488" width="1.5703125" customWidth="1"/>
    <col min="9489" max="9733" width="9.140625" customWidth="1"/>
    <col min="9734" max="9734" width="13.5703125" customWidth="1"/>
    <col min="9735" max="9735" width="1.28515625" customWidth="1"/>
    <col min="9736" max="9736" width="45" bestFit="1" customWidth="1"/>
    <col min="9737" max="9737" width="16.7109375" bestFit="1" customWidth="1"/>
    <col min="9738" max="9738" width="13.140625" customWidth="1"/>
    <col min="9739" max="9739" width="15" bestFit="1" customWidth="1"/>
    <col min="9740" max="9740" width="5.85546875" customWidth="1"/>
    <col min="9741" max="9741" width="16.42578125" customWidth="1"/>
    <col min="9742" max="9742" width="43.28515625" customWidth="1"/>
    <col min="9743" max="9743" width="11.85546875" bestFit="1" customWidth="1"/>
    <col min="9744" max="9744" width="1.5703125" customWidth="1"/>
    <col min="9745" max="9989" width="9.140625" customWidth="1"/>
    <col min="9990" max="9990" width="13.5703125" customWidth="1"/>
    <col min="9991" max="9991" width="1.28515625" customWidth="1"/>
    <col min="9992" max="9992" width="45" bestFit="1" customWidth="1"/>
    <col min="9993" max="9993" width="16.7109375" bestFit="1" customWidth="1"/>
    <col min="9994" max="9994" width="13.140625" customWidth="1"/>
    <col min="9995" max="9995" width="15" bestFit="1" customWidth="1"/>
    <col min="9996" max="9996" width="5.85546875" customWidth="1"/>
    <col min="9997" max="9997" width="16.42578125" customWidth="1"/>
    <col min="9998" max="9998" width="43.28515625" customWidth="1"/>
    <col min="9999" max="9999" width="11.85546875" bestFit="1" customWidth="1"/>
    <col min="10000" max="10000" width="1.5703125" customWidth="1"/>
    <col min="10001" max="10245" width="9.140625" customWidth="1"/>
    <col min="10246" max="10246" width="13.5703125" customWidth="1"/>
    <col min="10247" max="10247" width="1.28515625" customWidth="1"/>
    <col min="10248" max="10248" width="45" bestFit="1" customWidth="1"/>
    <col min="10249" max="10249" width="16.7109375" bestFit="1" customWidth="1"/>
    <col min="10250" max="10250" width="13.140625" customWidth="1"/>
    <col min="10251" max="10251" width="15" bestFit="1" customWidth="1"/>
    <col min="10252" max="10252" width="5.85546875" customWidth="1"/>
    <col min="10253" max="10253" width="16.42578125" customWidth="1"/>
    <col min="10254" max="10254" width="43.28515625" customWidth="1"/>
    <col min="10255" max="10255" width="11.85546875" bestFit="1" customWidth="1"/>
    <col min="10256" max="10256" width="1.5703125" customWidth="1"/>
    <col min="10257" max="10501" width="9.140625" customWidth="1"/>
    <col min="10502" max="10502" width="13.5703125" customWidth="1"/>
    <col min="10503" max="10503" width="1.28515625" customWidth="1"/>
    <col min="10504" max="10504" width="45" bestFit="1" customWidth="1"/>
    <col min="10505" max="10505" width="16.7109375" bestFit="1" customWidth="1"/>
    <col min="10506" max="10506" width="13.140625" customWidth="1"/>
    <col min="10507" max="10507" width="15" bestFit="1" customWidth="1"/>
    <col min="10508" max="10508" width="5.85546875" customWidth="1"/>
    <col min="10509" max="10509" width="16.42578125" customWidth="1"/>
    <col min="10510" max="10510" width="43.28515625" customWidth="1"/>
    <col min="10511" max="10511" width="11.85546875" bestFit="1" customWidth="1"/>
    <col min="10512" max="10512" width="1.5703125" customWidth="1"/>
    <col min="10513" max="10757" width="9.140625" customWidth="1"/>
    <col min="10758" max="10758" width="13.5703125" customWidth="1"/>
    <col min="10759" max="10759" width="1.28515625" customWidth="1"/>
    <col min="10760" max="10760" width="45" bestFit="1" customWidth="1"/>
    <col min="10761" max="10761" width="16.7109375" bestFit="1" customWidth="1"/>
    <col min="10762" max="10762" width="13.140625" customWidth="1"/>
    <col min="10763" max="10763" width="15" bestFit="1" customWidth="1"/>
    <col min="10764" max="10764" width="5.85546875" customWidth="1"/>
    <col min="10765" max="10765" width="16.42578125" customWidth="1"/>
    <col min="10766" max="10766" width="43.28515625" customWidth="1"/>
    <col min="10767" max="10767" width="11.85546875" bestFit="1" customWidth="1"/>
    <col min="10768" max="10768" width="1.5703125" customWidth="1"/>
    <col min="10769" max="11013" width="9.140625" customWidth="1"/>
    <col min="11014" max="11014" width="13.5703125" customWidth="1"/>
    <col min="11015" max="11015" width="1.28515625" customWidth="1"/>
    <col min="11016" max="11016" width="45" bestFit="1" customWidth="1"/>
    <col min="11017" max="11017" width="16.7109375" bestFit="1" customWidth="1"/>
    <col min="11018" max="11018" width="13.140625" customWidth="1"/>
    <col min="11019" max="11019" width="15" bestFit="1" customWidth="1"/>
    <col min="11020" max="11020" width="5.85546875" customWidth="1"/>
    <col min="11021" max="11021" width="16.42578125" customWidth="1"/>
    <col min="11022" max="11022" width="43.28515625" customWidth="1"/>
    <col min="11023" max="11023" width="11.85546875" bestFit="1" customWidth="1"/>
    <col min="11024" max="11024" width="1.5703125" customWidth="1"/>
    <col min="11025" max="11269" width="9.140625" customWidth="1"/>
    <col min="11270" max="11270" width="13.5703125" customWidth="1"/>
    <col min="11271" max="11271" width="1.28515625" customWidth="1"/>
    <col min="11272" max="11272" width="45" bestFit="1" customWidth="1"/>
    <col min="11273" max="11273" width="16.7109375" bestFit="1" customWidth="1"/>
    <col min="11274" max="11274" width="13.140625" customWidth="1"/>
    <col min="11275" max="11275" width="15" bestFit="1" customWidth="1"/>
    <col min="11276" max="11276" width="5.85546875" customWidth="1"/>
    <col min="11277" max="11277" width="16.42578125" customWidth="1"/>
    <col min="11278" max="11278" width="43.28515625" customWidth="1"/>
    <col min="11279" max="11279" width="11.85546875" bestFit="1" customWidth="1"/>
    <col min="11280" max="11280" width="1.5703125" customWidth="1"/>
    <col min="11281" max="11525" width="9.140625" customWidth="1"/>
    <col min="11526" max="11526" width="13.5703125" customWidth="1"/>
    <col min="11527" max="11527" width="1.28515625" customWidth="1"/>
    <col min="11528" max="11528" width="45" bestFit="1" customWidth="1"/>
    <col min="11529" max="11529" width="16.7109375" bestFit="1" customWidth="1"/>
    <col min="11530" max="11530" width="13.140625" customWidth="1"/>
    <col min="11531" max="11531" width="15" bestFit="1" customWidth="1"/>
    <col min="11532" max="11532" width="5.85546875" customWidth="1"/>
    <col min="11533" max="11533" width="16.42578125" customWidth="1"/>
    <col min="11534" max="11534" width="43.28515625" customWidth="1"/>
    <col min="11535" max="11535" width="11.85546875" bestFit="1" customWidth="1"/>
    <col min="11536" max="11536" width="1.5703125" customWidth="1"/>
    <col min="11537" max="11781" width="9.140625" customWidth="1"/>
    <col min="11782" max="11782" width="13.5703125" customWidth="1"/>
    <col min="11783" max="11783" width="1.28515625" customWidth="1"/>
    <col min="11784" max="11784" width="45" bestFit="1" customWidth="1"/>
    <col min="11785" max="11785" width="16.7109375" bestFit="1" customWidth="1"/>
    <col min="11786" max="11786" width="13.140625" customWidth="1"/>
    <col min="11787" max="11787" width="15" bestFit="1" customWidth="1"/>
    <col min="11788" max="11788" width="5.85546875" customWidth="1"/>
    <col min="11789" max="11789" width="16.42578125" customWidth="1"/>
    <col min="11790" max="11790" width="43.28515625" customWidth="1"/>
    <col min="11791" max="11791" width="11.85546875" bestFit="1" customWidth="1"/>
    <col min="11792" max="11792" width="1.5703125" customWidth="1"/>
    <col min="11793" max="12037" width="9.140625" customWidth="1"/>
    <col min="12038" max="12038" width="13.5703125" customWidth="1"/>
    <col min="12039" max="12039" width="1.28515625" customWidth="1"/>
    <col min="12040" max="12040" width="45" bestFit="1" customWidth="1"/>
    <col min="12041" max="12041" width="16.7109375" bestFit="1" customWidth="1"/>
    <col min="12042" max="12042" width="13.140625" customWidth="1"/>
    <col min="12043" max="12043" width="15" bestFit="1" customWidth="1"/>
    <col min="12044" max="12044" width="5.85546875" customWidth="1"/>
    <col min="12045" max="12045" width="16.42578125" customWidth="1"/>
    <col min="12046" max="12046" width="43.28515625" customWidth="1"/>
    <col min="12047" max="12047" width="11.85546875" bestFit="1" customWidth="1"/>
    <col min="12048" max="12048" width="1.5703125" customWidth="1"/>
    <col min="12049" max="12293" width="9.140625" customWidth="1"/>
    <col min="12294" max="12294" width="13.5703125" customWidth="1"/>
    <col min="12295" max="12295" width="1.28515625" customWidth="1"/>
    <col min="12296" max="12296" width="45" bestFit="1" customWidth="1"/>
    <col min="12297" max="12297" width="16.7109375" bestFit="1" customWidth="1"/>
    <col min="12298" max="12298" width="13.140625" customWidth="1"/>
    <col min="12299" max="12299" width="15" bestFit="1" customWidth="1"/>
    <col min="12300" max="12300" width="5.85546875" customWidth="1"/>
    <col min="12301" max="12301" width="16.42578125" customWidth="1"/>
    <col min="12302" max="12302" width="43.28515625" customWidth="1"/>
    <col min="12303" max="12303" width="11.85546875" bestFit="1" customWidth="1"/>
    <col min="12304" max="12304" width="1.5703125" customWidth="1"/>
    <col min="12305" max="12549" width="9.140625" customWidth="1"/>
    <col min="12550" max="12550" width="13.5703125" customWidth="1"/>
    <col min="12551" max="12551" width="1.28515625" customWidth="1"/>
    <col min="12552" max="12552" width="45" bestFit="1" customWidth="1"/>
    <col min="12553" max="12553" width="16.7109375" bestFit="1" customWidth="1"/>
    <col min="12554" max="12554" width="13.140625" customWidth="1"/>
    <col min="12555" max="12555" width="15" bestFit="1" customWidth="1"/>
    <col min="12556" max="12556" width="5.85546875" customWidth="1"/>
    <col min="12557" max="12557" width="16.42578125" customWidth="1"/>
    <col min="12558" max="12558" width="43.28515625" customWidth="1"/>
    <col min="12559" max="12559" width="11.85546875" bestFit="1" customWidth="1"/>
    <col min="12560" max="12560" width="1.5703125" customWidth="1"/>
    <col min="12561" max="12805" width="9.140625" customWidth="1"/>
    <col min="12806" max="12806" width="13.5703125" customWidth="1"/>
    <col min="12807" max="12807" width="1.28515625" customWidth="1"/>
    <col min="12808" max="12808" width="45" bestFit="1" customWidth="1"/>
    <col min="12809" max="12809" width="16.7109375" bestFit="1" customWidth="1"/>
    <col min="12810" max="12810" width="13.140625" customWidth="1"/>
    <col min="12811" max="12811" width="15" bestFit="1" customWidth="1"/>
    <col min="12812" max="12812" width="5.85546875" customWidth="1"/>
    <col min="12813" max="12813" width="16.42578125" customWidth="1"/>
    <col min="12814" max="12814" width="43.28515625" customWidth="1"/>
    <col min="12815" max="12815" width="11.85546875" bestFit="1" customWidth="1"/>
    <col min="12816" max="12816" width="1.5703125" customWidth="1"/>
    <col min="12817" max="13061" width="9.140625" customWidth="1"/>
    <col min="13062" max="13062" width="13.5703125" customWidth="1"/>
    <col min="13063" max="13063" width="1.28515625" customWidth="1"/>
    <col min="13064" max="13064" width="45" bestFit="1" customWidth="1"/>
    <col min="13065" max="13065" width="16.7109375" bestFit="1" customWidth="1"/>
    <col min="13066" max="13066" width="13.140625" customWidth="1"/>
    <col min="13067" max="13067" width="15" bestFit="1" customWidth="1"/>
    <col min="13068" max="13068" width="5.85546875" customWidth="1"/>
    <col min="13069" max="13069" width="16.42578125" customWidth="1"/>
    <col min="13070" max="13070" width="43.28515625" customWidth="1"/>
    <col min="13071" max="13071" width="11.85546875" bestFit="1" customWidth="1"/>
    <col min="13072" max="13072" width="1.5703125" customWidth="1"/>
    <col min="13073" max="13317" width="9.140625" customWidth="1"/>
    <col min="13318" max="13318" width="13.5703125" customWidth="1"/>
    <col min="13319" max="13319" width="1.28515625" customWidth="1"/>
    <col min="13320" max="13320" width="45" bestFit="1" customWidth="1"/>
    <col min="13321" max="13321" width="16.7109375" bestFit="1" customWidth="1"/>
    <col min="13322" max="13322" width="13.140625" customWidth="1"/>
    <col min="13323" max="13323" width="15" bestFit="1" customWidth="1"/>
    <col min="13324" max="13324" width="5.85546875" customWidth="1"/>
    <col min="13325" max="13325" width="16.42578125" customWidth="1"/>
    <col min="13326" max="13326" width="43.28515625" customWidth="1"/>
    <col min="13327" max="13327" width="11.85546875" bestFit="1" customWidth="1"/>
    <col min="13328" max="13328" width="1.5703125" customWidth="1"/>
    <col min="13329" max="13573" width="9.140625" customWidth="1"/>
    <col min="13574" max="13574" width="13.5703125" customWidth="1"/>
    <col min="13575" max="13575" width="1.28515625" customWidth="1"/>
    <col min="13576" max="13576" width="45" bestFit="1" customWidth="1"/>
    <col min="13577" max="13577" width="16.7109375" bestFit="1" customWidth="1"/>
    <col min="13578" max="13578" width="13.140625" customWidth="1"/>
    <col min="13579" max="13579" width="15" bestFit="1" customWidth="1"/>
    <col min="13580" max="13580" width="5.85546875" customWidth="1"/>
    <col min="13581" max="13581" width="16.42578125" customWidth="1"/>
    <col min="13582" max="13582" width="43.28515625" customWidth="1"/>
    <col min="13583" max="13583" width="11.85546875" bestFit="1" customWidth="1"/>
    <col min="13584" max="13584" width="1.5703125" customWidth="1"/>
    <col min="13585" max="13829" width="9.140625" customWidth="1"/>
    <col min="13830" max="13830" width="13.5703125" customWidth="1"/>
    <col min="13831" max="13831" width="1.28515625" customWidth="1"/>
    <col min="13832" max="13832" width="45" bestFit="1" customWidth="1"/>
    <col min="13833" max="13833" width="16.7109375" bestFit="1" customWidth="1"/>
    <col min="13834" max="13834" width="13.140625" customWidth="1"/>
    <col min="13835" max="13835" width="15" bestFit="1" customWidth="1"/>
    <col min="13836" max="13836" width="5.85546875" customWidth="1"/>
    <col min="13837" max="13837" width="16.42578125" customWidth="1"/>
    <col min="13838" max="13838" width="43.28515625" customWidth="1"/>
    <col min="13839" max="13839" width="11.85546875" bestFit="1" customWidth="1"/>
    <col min="13840" max="13840" width="1.5703125" customWidth="1"/>
    <col min="13841" max="14085" width="9.140625" customWidth="1"/>
    <col min="14086" max="14086" width="13.5703125" customWidth="1"/>
    <col min="14087" max="14087" width="1.28515625" customWidth="1"/>
    <col min="14088" max="14088" width="45" bestFit="1" customWidth="1"/>
    <col min="14089" max="14089" width="16.7109375" bestFit="1" customWidth="1"/>
    <col min="14090" max="14090" width="13.140625" customWidth="1"/>
    <col min="14091" max="14091" width="15" bestFit="1" customWidth="1"/>
    <col min="14092" max="14092" width="5.85546875" customWidth="1"/>
    <col min="14093" max="14093" width="16.42578125" customWidth="1"/>
    <col min="14094" max="14094" width="43.28515625" customWidth="1"/>
    <col min="14095" max="14095" width="11.85546875" bestFit="1" customWidth="1"/>
    <col min="14096" max="14096" width="1.5703125" customWidth="1"/>
    <col min="14097" max="14341" width="9.140625" customWidth="1"/>
    <col min="14342" max="14342" width="13.5703125" customWidth="1"/>
    <col min="14343" max="14343" width="1.28515625" customWidth="1"/>
    <col min="14344" max="14344" width="45" bestFit="1" customWidth="1"/>
    <col min="14345" max="14345" width="16.7109375" bestFit="1" customWidth="1"/>
    <col min="14346" max="14346" width="13.140625" customWidth="1"/>
    <col min="14347" max="14347" width="15" bestFit="1" customWidth="1"/>
    <col min="14348" max="14348" width="5.85546875" customWidth="1"/>
    <col min="14349" max="14349" width="16.42578125" customWidth="1"/>
    <col min="14350" max="14350" width="43.28515625" customWidth="1"/>
    <col min="14351" max="14351" width="11.85546875" bestFit="1" customWidth="1"/>
    <col min="14352" max="14352" width="1.5703125" customWidth="1"/>
    <col min="14353" max="14597" width="9.140625" customWidth="1"/>
    <col min="14598" max="14598" width="13.5703125" customWidth="1"/>
    <col min="14599" max="14599" width="1.28515625" customWidth="1"/>
    <col min="14600" max="14600" width="45" bestFit="1" customWidth="1"/>
    <col min="14601" max="14601" width="16.7109375" bestFit="1" customWidth="1"/>
    <col min="14602" max="14602" width="13.140625" customWidth="1"/>
    <col min="14603" max="14603" width="15" bestFit="1" customWidth="1"/>
    <col min="14604" max="14604" width="5.85546875" customWidth="1"/>
    <col min="14605" max="14605" width="16.42578125" customWidth="1"/>
    <col min="14606" max="14606" width="43.28515625" customWidth="1"/>
    <col min="14607" max="14607" width="11.85546875" bestFit="1" customWidth="1"/>
    <col min="14608" max="14608" width="1.5703125" customWidth="1"/>
    <col min="14609" max="14853" width="9.140625" customWidth="1"/>
    <col min="14854" max="14854" width="13.5703125" customWidth="1"/>
    <col min="14855" max="14855" width="1.28515625" customWidth="1"/>
    <col min="14856" max="14856" width="45" bestFit="1" customWidth="1"/>
    <col min="14857" max="14857" width="16.7109375" bestFit="1" customWidth="1"/>
    <col min="14858" max="14858" width="13.140625" customWidth="1"/>
    <col min="14859" max="14859" width="15" bestFit="1" customWidth="1"/>
    <col min="14860" max="14860" width="5.85546875" customWidth="1"/>
    <col min="14861" max="14861" width="16.42578125" customWidth="1"/>
    <col min="14862" max="14862" width="43.28515625" customWidth="1"/>
    <col min="14863" max="14863" width="11.85546875" bestFit="1" customWidth="1"/>
    <col min="14864" max="14864" width="1.5703125" customWidth="1"/>
    <col min="14865" max="15109" width="9.140625" customWidth="1"/>
    <col min="15110" max="15110" width="13.5703125" customWidth="1"/>
    <col min="15111" max="15111" width="1.28515625" customWidth="1"/>
    <col min="15112" max="15112" width="45" bestFit="1" customWidth="1"/>
    <col min="15113" max="15113" width="16.7109375" bestFit="1" customWidth="1"/>
    <col min="15114" max="15114" width="13.140625" customWidth="1"/>
    <col min="15115" max="15115" width="15" bestFit="1" customWidth="1"/>
    <col min="15116" max="15116" width="5.85546875" customWidth="1"/>
    <col min="15117" max="15117" width="16.42578125" customWidth="1"/>
    <col min="15118" max="15118" width="43.28515625" customWidth="1"/>
    <col min="15119" max="15119" width="11.85546875" bestFit="1" customWidth="1"/>
    <col min="15120" max="15120" width="1.5703125" customWidth="1"/>
    <col min="15121" max="15365" width="9.140625" customWidth="1"/>
    <col min="15366" max="15366" width="13.5703125" customWidth="1"/>
    <col min="15367" max="15367" width="1.28515625" customWidth="1"/>
    <col min="15368" max="15368" width="45" bestFit="1" customWidth="1"/>
    <col min="15369" max="15369" width="16.7109375" bestFit="1" customWidth="1"/>
    <col min="15370" max="15370" width="13.140625" customWidth="1"/>
    <col min="15371" max="15371" width="15" bestFit="1" customWidth="1"/>
    <col min="15372" max="15372" width="5.85546875" customWidth="1"/>
    <col min="15373" max="15373" width="16.42578125" customWidth="1"/>
    <col min="15374" max="15374" width="43.28515625" customWidth="1"/>
    <col min="15375" max="15375" width="11.85546875" bestFit="1" customWidth="1"/>
    <col min="15376" max="15376" width="1.5703125" customWidth="1"/>
    <col min="15377" max="15621" width="9.140625" customWidth="1"/>
    <col min="15622" max="15622" width="13.5703125" customWidth="1"/>
    <col min="15623" max="15623" width="1.28515625" customWidth="1"/>
    <col min="15624" max="15624" width="45" bestFit="1" customWidth="1"/>
    <col min="15625" max="15625" width="16.7109375" bestFit="1" customWidth="1"/>
    <col min="15626" max="15626" width="13.140625" customWidth="1"/>
    <col min="15627" max="15627" width="15" bestFit="1" customWidth="1"/>
    <col min="15628" max="15628" width="5.85546875" customWidth="1"/>
    <col min="15629" max="15629" width="16.42578125" customWidth="1"/>
    <col min="15630" max="15630" width="43.28515625" customWidth="1"/>
    <col min="15631" max="15631" width="11.85546875" bestFit="1" customWidth="1"/>
    <col min="15632" max="15632" width="1.5703125" customWidth="1"/>
    <col min="15633" max="15877" width="9.140625" customWidth="1"/>
    <col min="15878" max="15878" width="13.5703125" customWidth="1"/>
    <col min="15879" max="15879" width="1.28515625" customWidth="1"/>
    <col min="15880" max="15880" width="45" bestFit="1" customWidth="1"/>
    <col min="15881" max="15881" width="16.7109375" bestFit="1" customWidth="1"/>
    <col min="15882" max="15882" width="13.140625" customWidth="1"/>
    <col min="15883" max="15883" width="15" bestFit="1" customWidth="1"/>
    <col min="15884" max="15884" width="5.85546875" customWidth="1"/>
    <col min="15885" max="15885" width="16.42578125" customWidth="1"/>
    <col min="15886" max="15886" width="43.28515625" customWidth="1"/>
    <col min="15887" max="15887" width="11.85546875" bestFit="1" customWidth="1"/>
    <col min="15888" max="15888" width="1.5703125" customWidth="1"/>
    <col min="15889" max="16133" width="9.140625" customWidth="1"/>
    <col min="16134" max="16134" width="13.5703125" customWidth="1"/>
    <col min="16135" max="16135" width="1.28515625" customWidth="1"/>
    <col min="16136" max="16136" width="45" bestFit="1" customWidth="1"/>
    <col min="16137" max="16137" width="16.7109375" bestFit="1" customWidth="1"/>
    <col min="16138" max="16138" width="13.140625" customWidth="1"/>
    <col min="16139" max="16139" width="15" bestFit="1" customWidth="1"/>
    <col min="16140" max="16140" width="5.85546875" customWidth="1"/>
    <col min="16141" max="16141" width="16.42578125" customWidth="1"/>
    <col min="16142" max="16142" width="43.28515625" customWidth="1"/>
    <col min="16143" max="16143" width="11.85546875" bestFit="1" customWidth="1"/>
    <col min="16144" max="16144" width="1.5703125" customWidth="1"/>
    <col min="16145" max="16384" width="9.140625" customWidth="1"/>
  </cols>
  <sheetData>
    <row r="1" spans="2:21" ht="8.4499999999999993" customHeight="1" thickBot="1" x14ac:dyDescent="0.3"/>
    <row r="2" spans="2:21" x14ac:dyDescent="0.25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5" thickBot="1" x14ac:dyDescent="0.3">
      <c r="B3" s="5"/>
      <c r="C3" s="7" t="s">
        <v>5</v>
      </c>
      <c r="D3" s="7"/>
      <c r="E3" s="8">
        <f ca="1">NOW()</f>
        <v>45845.523432407404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75" x14ac:dyDescent="0.25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0.25" x14ac:dyDescent="0.25">
      <c r="B5" s="5"/>
      <c r="C5" s="263" t="s">
        <v>269</v>
      </c>
      <c r="D5" s="264"/>
      <c r="E5" s="264"/>
      <c r="F5" s="264"/>
      <c r="G5" s="264"/>
      <c r="H5" s="264"/>
      <c r="I5" s="264"/>
      <c r="J5" s="264"/>
      <c r="K5" s="264"/>
      <c r="L5" s="264"/>
      <c r="M5" s="264"/>
      <c r="N5" s="264"/>
      <c r="O5" s="69"/>
      <c r="P5" s="6"/>
    </row>
    <row r="6" spans="2:21" ht="20.25" x14ac:dyDescent="0.25">
      <c r="B6" s="5"/>
      <c r="C6" s="264"/>
      <c r="D6" s="264"/>
      <c r="E6" s="264"/>
      <c r="F6" s="264"/>
      <c r="G6" s="264"/>
      <c r="H6" s="264"/>
      <c r="I6" s="264"/>
      <c r="J6" s="264"/>
      <c r="K6" s="264"/>
      <c r="L6" s="264"/>
      <c r="M6" s="264"/>
      <c r="N6" s="264"/>
      <c r="O6" s="69"/>
      <c r="P6" s="6"/>
      <c r="U6" s="70"/>
    </row>
    <row r="7" spans="2:21" x14ac:dyDescent="0.25">
      <c r="B7" s="5"/>
      <c r="C7" s="262"/>
      <c r="D7" s="262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 x14ac:dyDescent="0.25">
      <c r="B8" s="5"/>
      <c r="C8" s="68"/>
      <c r="D8" s="68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 x14ac:dyDescent="0.25">
      <c r="B9" s="5"/>
      <c r="C9" s="68"/>
      <c r="D9" s="6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 x14ac:dyDescent="0.25">
      <c r="B10" s="5"/>
      <c r="C10" s="68"/>
      <c r="D10" s="68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 x14ac:dyDescent="0.25">
      <c r="B11" s="5"/>
      <c r="C11" s="68"/>
      <c r="D11" s="68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 x14ac:dyDescent="0.25">
      <c r="B12" s="5"/>
      <c r="C12" s="68"/>
      <c r="D12" s="68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8" x14ac:dyDescent="0.25">
      <c r="B13" s="5"/>
      <c r="C13" s="70" t="s">
        <v>253</v>
      </c>
      <c r="D13" s="68"/>
      <c r="E13" s="1"/>
      <c r="F13" s="1"/>
      <c r="G13" s="1"/>
      <c r="H13" s="1"/>
      <c r="I13" s="1"/>
      <c r="J13" s="1"/>
      <c r="K13" s="57" t="s">
        <v>90</v>
      </c>
      <c r="L13" s="14"/>
      <c r="M13" s="1"/>
      <c r="N13" s="1"/>
      <c r="O13" s="1"/>
      <c r="P13" s="6"/>
    </row>
    <row r="14" spans="2:21" ht="18" x14ac:dyDescent="0.25">
      <c r="B14" s="5"/>
      <c r="C14" s="70" t="s">
        <v>254</v>
      </c>
      <c r="D14" s="68"/>
      <c r="E14" s="1"/>
      <c r="F14" s="1"/>
      <c r="G14" s="1"/>
      <c r="H14" s="1"/>
      <c r="I14" s="1"/>
      <c r="J14" s="1"/>
      <c r="K14" s="57" t="s">
        <v>132</v>
      </c>
      <c r="L14" s="14"/>
      <c r="M14" s="1"/>
      <c r="N14" s="1"/>
      <c r="O14" s="1"/>
      <c r="P14" s="6"/>
    </row>
    <row r="15" spans="2:21" ht="18" x14ac:dyDescent="0.25">
      <c r="B15" s="5"/>
      <c r="C15" s="68"/>
      <c r="D15" s="68"/>
      <c r="E15" s="1"/>
      <c r="F15" s="1"/>
      <c r="G15" s="1"/>
      <c r="H15" s="1"/>
      <c r="I15" s="1"/>
      <c r="J15" s="1"/>
      <c r="K15" s="57" t="s">
        <v>91</v>
      </c>
      <c r="L15" s="14"/>
      <c r="M15" s="1"/>
      <c r="N15" s="1"/>
      <c r="O15" s="1"/>
      <c r="P15" s="6"/>
    </row>
    <row r="16" spans="2:21" ht="18" x14ac:dyDescent="0.25">
      <c r="B16" s="5"/>
      <c r="C16" s="68"/>
      <c r="D16" s="68"/>
      <c r="E16" s="1"/>
      <c r="F16" s="1"/>
      <c r="G16" s="1"/>
      <c r="H16" s="1"/>
      <c r="I16" s="1"/>
      <c r="J16" s="1"/>
      <c r="K16" s="57" t="s">
        <v>323</v>
      </c>
      <c r="L16" s="14"/>
      <c r="M16" s="1"/>
      <c r="N16" s="1"/>
      <c r="O16" s="1"/>
      <c r="P16" s="6"/>
    </row>
    <row r="17" spans="2:16" ht="18" x14ac:dyDescent="0.25">
      <c r="B17" s="5"/>
      <c r="C17" s="68"/>
      <c r="D17" s="68"/>
      <c r="E17" s="1"/>
      <c r="F17" s="1"/>
      <c r="G17" s="1"/>
      <c r="H17" s="1"/>
      <c r="I17" s="1"/>
      <c r="J17" s="1"/>
      <c r="K17" s="57" t="s">
        <v>324</v>
      </c>
      <c r="L17" s="14"/>
      <c r="M17" s="1"/>
      <c r="N17" s="1"/>
      <c r="O17" s="1"/>
      <c r="P17" s="6"/>
    </row>
    <row r="18" spans="2:16" ht="18" x14ac:dyDescent="0.25">
      <c r="B18" s="5"/>
      <c r="C18" s="68"/>
      <c r="D18" s="68"/>
      <c r="E18" s="1"/>
      <c r="F18" s="1"/>
      <c r="G18" s="1"/>
      <c r="H18" s="1"/>
      <c r="I18" s="1"/>
      <c r="J18" s="1"/>
      <c r="K18" s="57" t="s">
        <v>325</v>
      </c>
      <c r="L18" s="14"/>
      <c r="M18" s="1"/>
      <c r="N18" s="1"/>
      <c r="O18" s="1"/>
      <c r="P18" s="6"/>
    </row>
    <row r="19" spans="2:16" ht="18" x14ac:dyDescent="0.25">
      <c r="B19" s="5"/>
      <c r="C19" s="68"/>
      <c r="D19" s="68"/>
      <c r="E19" s="1"/>
      <c r="F19" s="1"/>
      <c r="G19" s="1"/>
      <c r="H19" s="1"/>
      <c r="I19" s="1"/>
      <c r="J19" s="1"/>
      <c r="K19" s="57" t="s">
        <v>143</v>
      </c>
      <c r="L19" s="14"/>
      <c r="M19" s="1"/>
      <c r="N19" s="1"/>
      <c r="O19" s="1"/>
      <c r="P19" s="6"/>
    </row>
    <row r="20" spans="2:16" ht="18" x14ac:dyDescent="0.25">
      <c r="B20" s="5"/>
      <c r="C20" s="68"/>
      <c r="D20" s="68"/>
      <c r="E20" s="1"/>
      <c r="F20" s="1"/>
      <c r="G20" s="1"/>
      <c r="H20" s="1"/>
      <c r="I20" s="1"/>
      <c r="J20" s="1"/>
      <c r="K20" s="57" t="s">
        <v>144</v>
      </c>
      <c r="L20" s="14"/>
      <c r="M20" s="1"/>
      <c r="N20" s="1"/>
      <c r="O20" s="1"/>
      <c r="P20" s="6"/>
    </row>
    <row r="21" spans="2:16" x14ac:dyDescent="0.25">
      <c r="B21" s="5"/>
      <c r="C21" s="68"/>
      <c r="D21" s="68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75" x14ac:dyDescent="0.25">
      <c r="B22" s="5"/>
      <c r="C22" s="262"/>
      <c r="D22" s="262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75" x14ac:dyDescent="0.25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8" x14ac:dyDescent="0.25">
      <c r="B24" s="5"/>
      <c r="C24" s="261"/>
      <c r="D24" s="261"/>
      <c r="E24" s="14"/>
      <c r="F24" s="14"/>
      <c r="G24" s="14"/>
      <c r="H24" s="14"/>
      <c r="I24" s="261"/>
      <c r="J24" s="261"/>
      <c r="K24" s="261"/>
      <c r="L24" s="261"/>
      <c r="M24" s="261"/>
      <c r="N24" s="261"/>
      <c r="O24" s="67"/>
      <c r="P24" s="6"/>
    </row>
    <row r="25" spans="2:16" ht="15.75" x14ac:dyDescent="0.25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75" x14ac:dyDescent="0.25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75" x14ac:dyDescent="0.25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75" x14ac:dyDescent="0.25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75" x14ac:dyDescent="0.25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8" x14ac:dyDescent="0.25">
      <c r="B30" s="5"/>
      <c r="C30" s="261"/>
      <c r="D30" s="261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 x14ac:dyDescent="0.25">
      <c r="B31" s="5"/>
      <c r="C31" s="266" t="s">
        <v>21</v>
      </c>
      <c r="D31" s="266"/>
      <c r="E31" s="14"/>
      <c r="F31" s="265" t="s">
        <v>22</v>
      </c>
      <c r="G31" s="265"/>
      <c r="H31" s="265"/>
      <c r="I31" s="15"/>
      <c r="J31" s="15"/>
      <c r="K31" s="15"/>
      <c r="L31" s="15"/>
      <c r="M31" s="15"/>
      <c r="N31" s="15"/>
      <c r="O31" s="15"/>
      <c r="P31" s="6"/>
    </row>
    <row r="32" spans="2:16" ht="15.75" x14ac:dyDescent="0.25">
      <c r="B32" s="5"/>
      <c r="C32" s="266"/>
      <c r="D32" s="266"/>
      <c r="E32" s="14"/>
      <c r="F32" s="265"/>
      <c r="G32" s="265"/>
      <c r="H32" s="265"/>
      <c r="I32" s="1"/>
      <c r="J32" s="1"/>
      <c r="K32" s="1"/>
      <c r="L32" s="1"/>
      <c r="M32" s="1"/>
      <c r="N32" s="1"/>
      <c r="O32" s="1"/>
      <c r="P32" s="6"/>
    </row>
    <row r="33" spans="1:16" ht="18" x14ac:dyDescent="0.25">
      <c r="B33" s="5"/>
      <c r="C33" s="266"/>
      <c r="D33" s="266"/>
      <c r="E33" s="14"/>
      <c r="F33" s="265"/>
      <c r="G33" s="265"/>
      <c r="H33" s="265"/>
      <c r="I33" s="261"/>
      <c r="J33" s="261"/>
      <c r="K33" s="261"/>
      <c r="L33" s="261"/>
      <c r="M33" s="261"/>
      <c r="N33" s="261"/>
      <c r="O33" s="67"/>
      <c r="P33" s="6"/>
    </row>
    <row r="34" spans="1:16" ht="15.75" x14ac:dyDescent="0.25">
      <c r="A34" s="1" t="s">
        <v>6</v>
      </c>
      <c r="B34" s="5"/>
      <c r="C34" s="266"/>
      <c r="D34" s="266"/>
      <c r="E34" s="14"/>
      <c r="F34" s="265"/>
      <c r="G34" s="265"/>
      <c r="H34" s="265"/>
      <c r="I34" s="15"/>
      <c r="J34" s="15"/>
      <c r="K34" s="15"/>
      <c r="L34" s="15"/>
      <c r="M34" s="15"/>
      <c r="N34" s="15"/>
      <c r="O34" s="15"/>
      <c r="P34" s="6"/>
    </row>
    <row r="35" spans="1:16" ht="15.75" x14ac:dyDescent="0.25">
      <c r="B35" s="5"/>
      <c r="C35" s="72"/>
      <c r="D35" s="72"/>
      <c r="E35" s="14"/>
      <c r="F35" s="265"/>
      <c r="G35" s="265"/>
      <c r="H35" s="265"/>
      <c r="I35" s="15"/>
      <c r="J35" s="15"/>
      <c r="K35" s="15"/>
      <c r="L35" s="15"/>
      <c r="M35" s="15"/>
      <c r="N35" s="15"/>
      <c r="O35" s="15"/>
      <c r="P35" s="6"/>
    </row>
    <row r="36" spans="1:16" ht="15.75" x14ac:dyDescent="0.25">
      <c r="B36" s="5"/>
      <c r="C36" s="72"/>
      <c r="D36" s="72"/>
      <c r="E36" s="14"/>
      <c r="F36" s="71"/>
      <c r="G36" s="71"/>
      <c r="H36" s="71"/>
      <c r="I36" s="15"/>
      <c r="J36" s="15"/>
      <c r="K36" s="15"/>
      <c r="L36" s="15"/>
      <c r="M36" s="15"/>
      <c r="N36" s="15"/>
      <c r="O36" s="15"/>
      <c r="P36" s="6"/>
    </row>
    <row r="37" spans="1:16" ht="15.75" x14ac:dyDescent="0.25">
      <c r="B37" s="5"/>
      <c r="C37" s="72"/>
      <c r="D37" s="72"/>
      <c r="E37" s="14"/>
      <c r="F37" s="71"/>
      <c r="G37" s="71"/>
      <c r="H37" s="71"/>
      <c r="I37" s="15"/>
      <c r="J37" s="15"/>
      <c r="K37" s="15"/>
      <c r="L37" s="15"/>
      <c r="M37" s="15"/>
      <c r="N37" s="15"/>
      <c r="O37" s="15"/>
      <c r="P37" s="6"/>
    </row>
    <row r="38" spans="1:16" ht="15.75" x14ac:dyDescent="0.25">
      <c r="B38" s="5"/>
      <c r="C38" s="72"/>
      <c r="D38" s="72"/>
      <c r="E38" s="14"/>
      <c r="F38" s="71"/>
      <c r="G38" s="71"/>
      <c r="H38" s="71"/>
      <c r="I38" s="15"/>
      <c r="J38" s="15"/>
      <c r="K38" s="15"/>
      <c r="L38" s="15"/>
      <c r="M38" s="15"/>
      <c r="N38" s="15"/>
      <c r="O38" s="15"/>
      <c r="P38" s="6"/>
    </row>
    <row r="39" spans="1:16" ht="15.75" x14ac:dyDescent="0.25">
      <c r="B39" s="5"/>
      <c r="C39" s="15"/>
      <c r="D39" s="16"/>
      <c r="E39" s="14"/>
      <c r="F39" s="267"/>
      <c r="G39" s="267"/>
      <c r="H39" s="56"/>
      <c r="I39" s="15"/>
      <c r="J39" s="15"/>
      <c r="K39" s="15"/>
      <c r="L39" s="15"/>
      <c r="M39" s="15"/>
      <c r="N39" s="15"/>
      <c r="O39" s="15"/>
      <c r="P39" s="6"/>
    </row>
    <row r="40" spans="1:16" ht="15.75" x14ac:dyDescent="0.25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75" x14ac:dyDescent="0.25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 x14ac:dyDescent="0.25">
      <c r="B42" s="5"/>
      <c r="C42" s="265" t="s">
        <v>24</v>
      </c>
      <c r="D42" s="265"/>
      <c r="E42" s="24"/>
      <c r="F42" s="265" t="s">
        <v>23</v>
      </c>
      <c r="G42" s="265"/>
      <c r="H42" s="265"/>
      <c r="I42" s="15"/>
      <c r="J42" s="15"/>
      <c r="K42" s="15"/>
      <c r="L42" s="15"/>
      <c r="M42" s="15"/>
      <c r="N42" s="15"/>
      <c r="O42" s="15"/>
      <c r="P42" s="6"/>
    </row>
    <row r="43" spans="1:16" ht="15.75" x14ac:dyDescent="0.25">
      <c r="B43" s="5"/>
      <c r="C43" s="265"/>
      <c r="D43" s="265"/>
      <c r="E43" s="24"/>
      <c r="F43" s="265"/>
      <c r="G43" s="265"/>
      <c r="H43" s="265"/>
      <c r="I43" s="15"/>
      <c r="J43" s="15"/>
      <c r="K43" s="15"/>
      <c r="L43" s="15"/>
      <c r="M43" s="15"/>
      <c r="N43" s="15"/>
      <c r="O43" s="15"/>
      <c r="P43" s="6"/>
    </row>
    <row r="44" spans="1:16" ht="15.75" x14ac:dyDescent="0.25">
      <c r="B44" s="5"/>
      <c r="C44" s="265"/>
      <c r="D44" s="265"/>
      <c r="E44" s="24"/>
      <c r="F44" s="265"/>
      <c r="G44" s="265"/>
      <c r="H44" s="265"/>
      <c r="I44" s="15"/>
      <c r="J44" s="15"/>
      <c r="K44" s="15"/>
      <c r="L44" s="15"/>
      <c r="M44" s="15"/>
      <c r="N44" s="15"/>
      <c r="O44" s="15"/>
      <c r="P44" s="6"/>
    </row>
    <row r="45" spans="1:16" ht="15.75" x14ac:dyDescent="0.25">
      <c r="B45" s="5"/>
      <c r="C45" s="265"/>
      <c r="D45" s="265"/>
      <c r="E45" s="24"/>
      <c r="F45" s="265"/>
      <c r="G45" s="265"/>
      <c r="H45" s="265"/>
      <c r="I45" s="15"/>
      <c r="J45" s="15"/>
      <c r="K45" s="15"/>
      <c r="L45" s="15"/>
      <c r="M45" s="15"/>
      <c r="N45" s="15"/>
      <c r="O45" s="15"/>
      <c r="P45" s="6"/>
    </row>
    <row r="46" spans="1:16" ht="15.75" x14ac:dyDescent="0.25">
      <c r="B46" s="5"/>
      <c r="C46" s="15"/>
      <c r="D46" s="17"/>
      <c r="E46" s="14"/>
      <c r="F46" s="265"/>
      <c r="G46" s="265"/>
      <c r="H46" s="265"/>
      <c r="I46" s="15"/>
      <c r="J46" s="15"/>
      <c r="K46" s="15"/>
      <c r="L46" s="15"/>
      <c r="M46" s="15"/>
      <c r="N46" s="15"/>
      <c r="O46" s="15"/>
      <c r="P46" s="6"/>
    </row>
    <row r="47" spans="1:16" ht="15.75" x14ac:dyDescent="0.25">
      <c r="B47" s="5"/>
      <c r="C47" s="15"/>
      <c r="D47" s="17"/>
      <c r="E47" s="14"/>
      <c r="F47" s="265"/>
      <c r="G47" s="265"/>
      <c r="H47" s="265"/>
      <c r="I47" s="15"/>
      <c r="J47" s="15"/>
      <c r="K47" s="15"/>
      <c r="L47" s="15"/>
      <c r="M47" s="15"/>
      <c r="N47" s="15"/>
      <c r="O47" s="15"/>
      <c r="P47" s="6"/>
    </row>
    <row r="48" spans="1:16" ht="15.75" x14ac:dyDescent="0.25">
      <c r="B48" s="5"/>
      <c r="C48" s="15"/>
      <c r="D48" s="17"/>
      <c r="E48" s="14"/>
      <c r="F48" s="265"/>
      <c r="G48" s="265"/>
      <c r="H48" s="265"/>
      <c r="I48" s="15"/>
      <c r="J48" s="15"/>
      <c r="K48" s="15"/>
      <c r="L48" s="15"/>
      <c r="M48" s="15"/>
      <c r="N48" s="15"/>
      <c r="O48" s="15"/>
      <c r="P48" s="6"/>
    </row>
    <row r="49" spans="2:16" ht="15.75" x14ac:dyDescent="0.25">
      <c r="B49" s="5"/>
      <c r="C49" s="15"/>
      <c r="D49" s="17"/>
      <c r="E49" s="14"/>
      <c r="F49" s="265"/>
      <c r="G49" s="265"/>
      <c r="H49" s="265"/>
      <c r="I49" s="15"/>
      <c r="J49" s="15"/>
      <c r="K49" s="15"/>
      <c r="L49" s="15"/>
      <c r="M49" s="15"/>
      <c r="N49" s="15"/>
      <c r="O49" s="15"/>
      <c r="P49" s="6"/>
    </row>
    <row r="50" spans="2:16" ht="15.75" x14ac:dyDescent="0.25">
      <c r="B50" s="5"/>
      <c r="C50" s="15"/>
      <c r="D50" s="17"/>
      <c r="E50" s="14"/>
      <c r="F50" s="265"/>
      <c r="G50" s="265"/>
      <c r="H50" s="265"/>
      <c r="I50" s="15"/>
      <c r="J50" s="15"/>
      <c r="K50" s="15"/>
      <c r="L50" s="15"/>
      <c r="M50" s="15"/>
      <c r="N50" s="15"/>
      <c r="O50" s="15"/>
      <c r="P50" s="6"/>
    </row>
    <row r="51" spans="2:16" ht="15.75" x14ac:dyDescent="0.25">
      <c r="B51" s="5"/>
      <c r="C51" s="15"/>
      <c r="D51" s="17"/>
      <c r="E51" s="14"/>
      <c r="F51" s="14"/>
      <c r="G51" s="14"/>
      <c r="H51" s="14"/>
      <c r="I51" s="15"/>
      <c r="J51" s="265" t="s">
        <v>252</v>
      </c>
      <c r="K51" s="265"/>
      <c r="L51" s="265"/>
      <c r="M51" s="15"/>
      <c r="N51" s="15"/>
      <c r="O51" s="15"/>
      <c r="P51" s="6"/>
    </row>
    <row r="52" spans="2:16" ht="15.75" x14ac:dyDescent="0.25">
      <c r="B52" s="5"/>
      <c r="C52" s="15"/>
      <c r="D52" s="17"/>
      <c r="E52" s="14"/>
      <c r="F52" s="14"/>
      <c r="G52" s="14"/>
      <c r="H52" s="14"/>
      <c r="I52" s="15"/>
      <c r="J52" s="265"/>
      <c r="K52" s="265"/>
      <c r="L52" s="265"/>
      <c r="M52" s="15"/>
      <c r="N52" s="15"/>
      <c r="O52" s="15"/>
      <c r="P52" s="6"/>
    </row>
    <row r="53" spans="2:16" ht="15.75" x14ac:dyDescent="0.25">
      <c r="B53" s="5"/>
      <c r="C53" s="15"/>
      <c r="D53" s="17"/>
      <c r="E53" s="14"/>
      <c r="F53" s="14"/>
      <c r="G53" s="14"/>
      <c r="H53" s="14"/>
      <c r="I53" s="15"/>
      <c r="J53" s="265"/>
      <c r="K53" s="265"/>
      <c r="L53" s="265"/>
      <c r="M53" s="15"/>
      <c r="N53" s="15"/>
      <c r="O53" s="15"/>
      <c r="P53" s="6"/>
    </row>
    <row r="54" spans="2:16" ht="15.75" customHeight="1" x14ac:dyDescent="0.25">
      <c r="B54" s="5"/>
      <c r="C54" s="15"/>
      <c r="D54" s="17"/>
      <c r="E54" s="14"/>
      <c r="F54" s="14"/>
      <c r="G54" s="14"/>
      <c r="H54" s="14"/>
      <c r="I54" s="15"/>
      <c r="J54" s="265"/>
      <c r="K54" s="265"/>
      <c r="L54" s="265"/>
      <c r="M54" s="15"/>
      <c r="N54" s="15"/>
      <c r="O54" s="15"/>
      <c r="P54" s="6"/>
    </row>
    <row r="55" spans="2:16" ht="15.75" x14ac:dyDescent="0.25">
      <c r="B55" s="5"/>
      <c r="C55" s="15"/>
      <c r="D55" s="17"/>
      <c r="E55" s="14"/>
      <c r="F55" s="14"/>
      <c r="G55" s="14"/>
      <c r="H55" s="14"/>
      <c r="I55" s="15"/>
      <c r="J55" s="265"/>
      <c r="K55" s="265"/>
      <c r="L55" s="265"/>
      <c r="M55" s="15"/>
      <c r="N55" s="15"/>
      <c r="O55" s="15"/>
      <c r="P55" s="6"/>
    </row>
    <row r="56" spans="2:16" ht="15.75" x14ac:dyDescent="0.25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75" x14ac:dyDescent="0.25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75" x14ac:dyDescent="0.25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75" x14ac:dyDescent="0.25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75" x14ac:dyDescent="0.25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75" x14ac:dyDescent="0.25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75" x14ac:dyDescent="0.25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 x14ac:dyDescent="0.3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 x14ac:dyDescent="0.25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 x14ac:dyDescent="0.2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 x14ac:dyDescent="0.2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 x14ac:dyDescent="0.2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 x14ac:dyDescent="0.2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 x14ac:dyDescent="0.2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 x14ac:dyDescent="0.2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 x14ac:dyDescent="0.2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 x14ac:dyDescent="0.2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 x14ac:dyDescent="0.2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 x14ac:dyDescent="0.2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 x14ac:dyDescent="0.2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 x14ac:dyDescent="0.2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 x14ac:dyDescent="0.2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 x14ac:dyDescent="0.2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 x14ac:dyDescent="0.2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 x14ac:dyDescent="0.2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 x14ac:dyDescent="0.2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 x14ac:dyDescent="0.2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 x14ac:dyDescent="0.2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 x14ac:dyDescent="0.2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 x14ac:dyDescent="0.2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 x14ac:dyDescent="0.2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 x14ac:dyDescent="0.2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 x14ac:dyDescent="0.2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 x14ac:dyDescent="0.2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 x14ac:dyDescent="0.2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 x14ac:dyDescent="0.2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 x14ac:dyDescent="0.2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 x14ac:dyDescent="0.2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 x14ac:dyDescent="0.2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 x14ac:dyDescent="0.2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 x14ac:dyDescent="0.2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 x14ac:dyDescent="0.2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 x14ac:dyDescent="0.2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 x14ac:dyDescent="0.2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 x14ac:dyDescent="0.2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 x14ac:dyDescent="0.2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 x14ac:dyDescent="0.2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 x14ac:dyDescent="0.2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 x14ac:dyDescent="0.2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 x14ac:dyDescent="0.2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 x14ac:dyDescent="0.2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 x14ac:dyDescent="0.2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 x14ac:dyDescent="0.2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 x14ac:dyDescent="0.2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 x14ac:dyDescent="0.2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 x14ac:dyDescent="0.2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 x14ac:dyDescent="0.2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 x14ac:dyDescent="0.2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 x14ac:dyDescent="0.2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 x14ac:dyDescent="0.2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 x14ac:dyDescent="0.2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 x14ac:dyDescent="0.2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 x14ac:dyDescent="0.2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 x14ac:dyDescent="0.2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 x14ac:dyDescent="0.2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 x14ac:dyDescent="0.2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 x14ac:dyDescent="0.2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 x14ac:dyDescent="0.2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 x14ac:dyDescent="0.2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 x14ac:dyDescent="0.2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 x14ac:dyDescent="0.2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 x14ac:dyDescent="0.2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 x14ac:dyDescent="0.2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 x14ac:dyDescent="0.2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 x14ac:dyDescent="0.2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 x14ac:dyDescent="0.2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 x14ac:dyDescent="0.2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 x14ac:dyDescent="0.2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 x14ac:dyDescent="0.2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 x14ac:dyDescent="0.2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 x14ac:dyDescent="0.2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 x14ac:dyDescent="0.2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 x14ac:dyDescent="0.2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 x14ac:dyDescent="0.2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 x14ac:dyDescent="0.2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 x14ac:dyDescent="0.2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 x14ac:dyDescent="0.2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 x14ac:dyDescent="0.2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 x14ac:dyDescent="0.2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 x14ac:dyDescent="0.2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 x14ac:dyDescent="0.2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 x14ac:dyDescent="0.2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 x14ac:dyDescent="0.2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 x14ac:dyDescent="0.2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 x14ac:dyDescent="0.2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 x14ac:dyDescent="0.2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 x14ac:dyDescent="0.2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 x14ac:dyDescent="0.2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 x14ac:dyDescent="0.2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 x14ac:dyDescent="0.2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 x14ac:dyDescent="0.2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 x14ac:dyDescent="0.2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 x14ac:dyDescent="0.2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 x14ac:dyDescent="0.2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 x14ac:dyDescent="0.2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 x14ac:dyDescent="0.2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 x14ac:dyDescent="0.2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 x14ac:dyDescent="0.2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 x14ac:dyDescent="0.2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 x14ac:dyDescent="0.2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 x14ac:dyDescent="0.2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 x14ac:dyDescent="0.2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 x14ac:dyDescent="0.2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 x14ac:dyDescent="0.2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 x14ac:dyDescent="0.2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 x14ac:dyDescent="0.2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 x14ac:dyDescent="0.2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 x14ac:dyDescent="0.2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 x14ac:dyDescent="0.2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 x14ac:dyDescent="0.2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 x14ac:dyDescent="0.2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 x14ac:dyDescent="0.2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 x14ac:dyDescent="0.2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 x14ac:dyDescent="0.2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 x14ac:dyDescent="0.2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 x14ac:dyDescent="0.2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 x14ac:dyDescent="0.2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 x14ac:dyDescent="0.2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 x14ac:dyDescent="0.2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 x14ac:dyDescent="0.2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 x14ac:dyDescent="0.2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 x14ac:dyDescent="0.2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 x14ac:dyDescent="0.2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 x14ac:dyDescent="0.2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 x14ac:dyDescent="0.2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 x14ac:dyDescent="0.2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 x14ac:dyDescent="0.2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 x14ac:dyDescent="0.2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 x14ac:dyDescent="0.2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 x14ac:dyDescent="0.2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 x14ac:dyDescent="0.2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 x14ac:dyDescent="0.2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 x14ac:dyDescent="0.2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 x14ac:dyDescent="0.2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 x14ac:dyDescent="0.2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 x14ac:dyDescent="0.2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 x14ac:dyDescent="0.2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 x14ac:dyDescent="0.2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 x14ac:dyDescent="0.2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 x14ac:dyDescent="0.2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 x14ac:dyDescent="0.2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 x14ac:dyDescent="0.2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 x14ac:dyDescent="0.2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 x14ac:dyDescent="0.2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 x14ac:dyDescent="0.2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 x14ac:dyDescent="0.2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 x14ac:dyDescent="0.2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 x14ac:dyDescent="0.2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 x14ac:dyDescent="0.2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 x14ac:dyDescent="0.2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 x14ac:dyDescent="0.2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 x14ac:dyDescent="0.2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 x14ac:dyDescent="0.2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 x14ac:dyDescent="0.2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 x14ac:dyDescent="0.2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 x14ac:dyDescent="0.2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 x14ac:dyDescent="0.2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 x14ac:dyDescent="0.2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 x14ac:dyDescent="0.2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 x14ac:dyDescent="0.2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 x14ac:dyDescent="0.2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 x14ac:dyDescent="0.2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 x14ac:dyDescent="0.2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 x14ac:dyDescent="0.2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 x14ac:dyDescent="0.2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 x14ac:dyDescent="0.2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 x14ac:dyDescent="0.2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 x14ac:dyDescent="0.2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 x14ac:dyDescent="0.2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 x14ac:dyDescent="0.2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 x14ac:dyDescent="0.2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 x14ac:dyDescent="0.2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 x14ac:dyDescent="0.2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 x14ac:dyDescent="0.2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 x14ac:dyDescent="0.2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 x14ac:dyDescent="0.2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 x14ac:dyDescent="0.2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 x14ac:dyDescent="0.2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 x14ac:dyDescent="0.2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 x14ac:dyDescent="0.2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 x14ac:dyDescent="0.2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 x14ac:dyDescent="0.2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 x14ac:dyDescent="0.2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 x14ac:dyDescent="0.2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 x14ac:dyDescent="0.2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 x14ac:dyDescent="0.2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 x14ac:dyDescent="0.2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 x14ac:dyDescent="0.2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 x14ac:dyDescent="0.2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 x14ac:dyDescent="0.2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 x14ac:dyDescent="0.2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 x14ac:dyDescent="0.2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 x14ac:dyDescent="0.2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 x14ac:dyDescent="0.2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 x14ac:dyDescent="0.2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 x14ac:dyDescent="0.2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 x14ac:dyDescent="0.2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 x14ac:dyDescent="0.2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 x14ac:dyDescent="0.2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 x14ac:dyDescent="0.2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 x14ac:dyDescent="0.2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 x14ac:dyDescent="0.2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 x14ac:dyDescent="0.2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 x14ac:dyDescent="0.2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 x14ac:dyDescent="0.2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 x14ac:dyDescent="0.2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 x14ac:dyDescent="0.2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 x14ac:dyDescent="0.2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 x14ac:dyDescent="0.2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 x14ac:dyDescent="0.2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 x14ac:dyDescent="0.2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 x14ac:dyDescent="0.2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 x14ac:dyDescent="0.2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 x14ac:dyDescent="0.2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 x14ac:dyDescent="0.2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 x14ac:dyDescent="0.2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 x14ac:dyDescent="0.2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 x14ac:dyDescent="0.2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 x14ac:dyDescent="0.2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 x14ac:dyDescent="0.2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 x14ac:dyDescent="0.2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 x14ac:dyDescent="0.2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 x14ac:dyDescent="0.2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 x14ac:dyDescent="0.2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 x14ac:dyDescent="0.2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 x14ac:dyDescent="0.2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 x14ac:dyDescent="0.2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 x14ac:dyDescent="0.2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 x14ac:dyDescent="0.2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 x14ac:dyDescent="0.2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 x14ac:dyDescent="0.2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 x14ac:dyDescent="0.2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 x14ac:dyDescent="0.2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 x14ac:dyDescent="0.2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 x14ac:dyDescent="0.2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 x14ac:dyDescent="0.2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 x14ac:dyDescent="0.2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 x14ac:dyDescent="0.2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 x14ac:dyDescent="0.2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 x14ac:dyDescent="0.2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 x14ac:dyDescent="0.2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 x14ac:dyDescent="0.2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 x14ac:dyDescent="0.2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 x14ac:dyDescent="0.2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 x14ac:dyDescent="0.2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 x14ac:dyDescent="0.2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 x14ac:dyDescent="0.2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 x14ac:dyDescent="0.2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 x14ac:dyDescent="0.2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 x14ac:dyDescent="0.2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 x14ac:dyDescent="0.2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 x14ac:dyDescent="0.2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 x14ac:dyDescent="0.2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 x14ac:dyDescent="0.2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 x14ac:dyDescent="0.2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 x14ac:dyDescent="0.2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 x14ac:dyDescent="0.2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 x14ac:dyDescent="0.2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 x14ac:dyDescent="0.2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 x14ac:dyDescent="0.2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 x14ac:dyDescent="0.2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 x14ac:dyDescent="0.2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 x14ac:dyDescent="0.2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 x14ac:dyDescent="0.2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 x14ac:dyDescent="0.2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 x14ac:dyDescent="0.2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 x14ac:dyDescent="0.2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 x14ac:dyDescent="0.2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 x14ac:dyDescent="0.2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 x14ac:dyDescent="0.2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 x14ac:dyDescent="0.2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 x14ac:dyDescent="0.2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 x14ac:dyDescent="0.2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 x14ac:dyDescent="0.2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 x14ac:dyDescent="0.2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 x14ac:dyDescent="0.2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 x14ac:dyDescent="0.2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 x14ac:dyDescent="0.2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 x14ac:dyDescent="0.2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 x14ac:dyDescent="0.2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 x14ac:dyDescent="0.2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 x14ac:dyDescent="0.2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 x14ac:dyDescent="0.2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 x14ac:dyDescent="0.2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 x14ac:dyDescent="0.2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 x14ac:dyDescent="0.2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 x14ac:dyDescent="0.2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 x14ac:dyDescent="0.2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 x14ac:dyDescent="0.2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 x14ac:dyDescent="0.2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 x14ac:dyDescent="0.2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 x14ac:dyDescent="0.2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 x14ac:dyDescent="0.2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 x14ac:dyDescent="0.2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 x14ac:dyDescent="0.2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 x14ac:dyDescent="0.2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 x14ac:dyDescent="0.2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 x14ac:dyDescent="0.2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 x14ac:dyDescent="0.2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 x14ac:dyDescent="0.2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 x14ac:dyDescent="0.2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 x14ac:dyDescent="0.2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 x14ac:dyDescent="0.2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 x14ac:dyDescent="0.2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 x14ac:dyDescent="0.2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 x14ac:dyDescent="0.2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J51:L55"/>
    <mergeCell ref="I33:N33"/>
    <mergeCell ref="C31:D34"/>
    <mergeCell ref="C42:D45"/>
    <mergeCell ref="F39:G39"/>
    <mergeCell ref="F31:H35"/>
    <mergeCell ref="F42:H50"/>
    <mergeCell ref="C30:D30"/>
    <mergeCell ref="C22:D22"/>
    <mergeCell ref="C5:N6"/>
    <mergeCell ref="C7:D7"/>
    <mergeCell ref="C24:D24"/>
    <mergeCell ref="I24:N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49"/>
  <sheetViews>
    <sheetView zoomScale="103" zoomScaleNormal="70" workbookViewId="0">
      <selection activeCell="J12" sqref="J12"/>
    </sheetView>
  </sheetViews>
  <sheetFormatPr baseColWidth="10" defaultColWidth="11.42578125" defaultRowHeight="15" x14ac:dyDescent="0.25"/>
  <cols>
    <col min="1" max="1" width="34.5703125" bestFit="1" customWidth="1"/>
    <col min="2" max="2" width="33.28515625" customWidth="1"/>
    <col min="3" max="3" width="35" customWidth="1"/>
    <col min="4" max="4" width="32.85546875" customWidth="1"/>
    <col min="5" max="5" width="21.85546875" style="1" bestFit="1" customWidth="1"/>
    <col min="6" max="12" width="11.42578125" style="1"/>
    <col min="13" max="13" width="13" style="1" customWidth="1"/>
    <col min="14" max="14" width="13.85546875" style="1" customWidth="1"/>
    <col min="15" max="55" width="11.42578125" style="1"/>
  </cols>
  <sheetData>
    <row r="1" spans="1:7" s="1" customFormat="1" ht="15" customHeight="1" x14ac:dyDescent="0.25">
      <c r="A1" s="277" t="s">
        <v>146</v>
      </c>
      <c r="B1" s="277"/>
      <c r="C1" s="277"/>
      <c r="D1" s="278"/>
      <c r="E1" s="278" t="s">
        <v>147</v>
      </c>
      <c r="F1" s="277" t="s">
        <v>148</v>
      </c>
      <c r="G1" s="278"/>
    </row>
    <row r="2" spans="1:7" s="1" customFormat="1" ht="15" customHeight="1" thickBot="1" x14ac:dyDescent="0.3">
      <c r="A2" s="279"/>
      <c r="B2" s="279"/>
      <c r="C2" s="279"/>
      <c r="D2" s="280"/>
      <c r="E2" s="280"/>
      <c r="F2" s="279"/>
      <c r="G2" s="280"/>
    </row>
    <row r="3" spans="1:7" ht="21" thickTop="1" thickBot="1" x14ac:dyDescent="0.35">
      <c r="A3" s="426" t="s">
        <v>149</v>
      </c>
      <c r="B3" s="426"/>
      <c r="C3" s="426"/>
      <c r="D3" s="426"/>
      <c r="E3" s="426"/>
      <c r="F3" s="85"/>
      <c r="G3" s="85"/>
    </row>
    <row r="4" spans="1:7" ht="29.25" customHeight="1" x14ac:dyDescent="0.25">
      <c r="A4" s="429" t="s">
        <v>150</v>
      </c>
      <c r="B4" s="430" t="s">
        <v>185</v>
      </c>
      <c r="C4" s="430" t="s">
        <v>186</v>
      </c>
      <c r="D4" s="430" t="s">
        <v>187</v>
      </c>
      <c r="E4" s="431" t="s">
        <v>154</v>
      </c>
      <c r="F4" s="420" t="s">
        <v>155</v>
      </c>
      <c r="G4" s="421"/>
    </row>
    <row r="5" spans="1:7" ht="15" customHeight="1" x14ac:dyDescent="0.25">
      <c r="A5" s="432" t="s">
        <v>156</v>
      </c>
      <c r="B5" s="433">
        <f>'Couverture 2G'!$C$9</f>
        <v>-55.64</v>
      </c>
      <c r="C5" s="434">
        <f>'Couverture 2G'!$D$9</f>
        <v>-53.46</v>
      </c>
      <c r="D5" s="433">
        <f>'Couverture 2G'!$E$9</f>
        <v>-56.03</v>
      </c>
      <c r="E5" s="418"/>
      <c r="F5" s="422"/>
      <c r="G5" s="423"/>
    </row>
    <row r="6" spans="1:7" ht="15" customHeight="1" x14ac:dyDescent="0.25">
      <c r="A6" s="435" t="s">
        <v>170</v>
      </c>
      <c r="B6" s="386">
        <f>+'Couverture 2G'!$M$5</f>
        <v>0.85</v>
      </c>
      <c r="C6" s="436">
        <f>+'Couverture 2G'!$N$5</f>
        <v>0.89139999999999997</v>
      </c>
      <c r="D6" s="436">
        <f>+'Couverture 2G'!$O$5</f>
        <v>0.84089999999999998</v>
      </c>
      <c r="E6" s="418"/>
      <c r="F6" s="422"/>
      <c r="G6" s="423"/>
    </row>
    <row r="7" spans="1:7" ht="15" customHeight="1" x14ac:dyDescent="0.25">
      <c r="A7" s="432" t="s">
        <v>157</v>
      </c>
      <c r="B7" s="434">
        <f>'Couverture 3G'!C16</f>
        <v>-61.07</v>
      </c>
      <c r="C7" s="433">
        <f>'Couverture 3G'!D16</f>
        <v>-60.53</v>
      </c>
      <c r="D7" s="433">
        <f>'Couverture 3G'!E16</f>
        <v>-65.5</v>
      </c>
      <c r="E7" s="418"/>
      <c r="F7" s="422"/>
      <c r="G7" s="423"/>
    </row>
    <row r="8" spans="1:7" ht="15" customHeight="1" x14ac:dyDescent="0.25">
      <c r="A8" s="435" t="s">
        <v>177</v>
      </c>
      <c r="B8" s="386">
        <f>+'Couverture 3G'!$L$6+'Couverture 3G'!$L$7</f>
        <v>0.97080000000000011</v>
      </c>
      <c r="C8" s="436">
        <f>+'Couverture 3G'!$M$6+'Couverture 3G'!$M$7</f>
        <v>0.96419999999999995</v>
      </c>
      <c r="D8" s="436">
        <f>+'Couverture 3G'!$N$6+'Couverture 3G'!$N$7</f>
        <v>0.90429999999999999</v>
      </c>
      <c r="E8" s="418"/>
      <c r="F8" s="422"/>
      <c r="G8" s="423"/>
    </row>
    <row r="9" spans="1:7" ht="15" customHeight="1" x14ac:dyDescent="0.25">
      <c r="A9" s="432" t="s">
        <v>158</v>
      </c>
      <c r="B9" s="434">
        <f>+'Couverture 4G'!$C$7</f>
        <v>-73.239999999999995</v>
      </c>
      <c r="C9" s="433">
        <f>+'Couverture 4G'!$D$7</f>
        <v>-78.400000000000006</v>
      </c>
      <c r="D9" s="433">
        <f>+'Couverture 4G'!$E$7</f>
        <v>-78.739999999999995</v>
      </c>
      <c r="E9" s="418"/>
      <c r="F9" s="422"/>
      <c r="G9" s="423"/>
    </row>
    <row r="10" spans="1:7" ht="15" customHeight="1" x14ac:dyDescent="0.25">
      <c r="A10" s="435" t="s">
        <v>178</v>
      </c>
      <c r="B10" s="386">
        <f>+'Couverture 4G'!$J$7+'Couverture 4G'!$J$8+'Couverture 4G'!$J$9</f>
        <v>0.99600000000000011</v>
      </c>
      <c r="C10" s="436">
        <f>'Couverture 4G'!$K$7+'Couverture 4G'!$K$8+'Couverture 4G'!$K$9</f>
        <v>0.97799999999999998</v>
      </c>
      <c r="D10" s="436">
        <f>'Couverture 4G'!$L$7+'Couverture 4G'!$L$8+'Couverture 4G'!$L$9</f>
        <v>0.9748</v>
      </c>
      <c r="E10" s="419"/>
      <c r="F10" s="422"/>
      <c r="G10" s="423"/>
    </row>
    <row r="11" spans="1:7" ht="22.5" customHeight="1" thickBot="1" x14ac:dyDescent="0.35">
      <c r="A11" s="437" t="s">
        <v>263</v>
      </c>
      <c r="B11" s="427"/>
      <c r="C11" s="427"/>
      <c r="D11" s="427"/>
      <c r="E11" s="427"/>
      <c r="F11" s="422"/>
      <c r="G11" s="423"/>
    </row>
    <row r="12" spans="1:7" ht="32.25" customHeight="1" thickTop="1" x14ac:dyDescent="0.25">
      <c r="A12" s="438" t="s">
        <v>150</v>
      </c>
      <c r="B12" s="76"/>
      <c r="C12" s="76"/>
      <c r="D12" s="76"/>
      <c r="E12" s="417" t="s">
        <v>159</v>
      </c>
      <c r="F12" s="422"/>
      <c r="G12" s="423"/>
    </row>
    <row r="13" spans="1:7" ht="15" customHeight="1" x14ac:dyDescent="0.25">
      <c r="A13" s="432" t="s">
        <v>14</v>
      </c>
      <c r="B13" s="389">
        <f>'CS_2G_3G '!B57</f>
        <v>0.99257057949479943</v>
      </c>
      <c r="C13" s="377">
        <f>'CS_2G_3G '!C57</f>
        <v>0.9880239520958084</v>
      </c>
      <c r="D13" s="377">
        <f>'CS_2G_3G '!D57</f>
        <v>0.98514115898959886</v>
      </c>
      <c r="E13" s="418"/>
      <c r="F13" s="422"/>
      <c r="G13" s="423"/>
    </row>
    <row r="14" spans="1:7" ht="15" customHeight="1" x14ac:dyDescent="0.25">
      <c r="A14" s="435" t="s">
        <v>160</v>
      </c>
      <c r="B14" s="379">
        <f>+'CS_2G_3G '!N62</f>
        <v>6.4</v>
      </c>
      <c r="C14" s="439">
        <f>+'CS_2G_3G '!O62</f>
        <v>4.5599999999999996</v>
      </c>
      <c r="D14" s="379">
        <f>+'CS_2G_3G '!P62</f>
        <v>4.83</v>
      </c>
      <c r="E14" s="418"/>
      <c r="F14" s="422"/>
      <c r="G14" s="423"/>
    </row>
    <row r="15" spans="1:7" ht="15" customHeight="1" x14ac:dyDescent="0.25">
      <c r="A15" s="432" t="s">
        <v>161</v>
      </c>
      <c r="B15" s="377">
        <f>'CS_2G_3G '!B59</f>
        <v>2.9940119760479044E-3</v>
      </c>
      <c r="C15" s="377">
        <f>'CS_2G_3G '!C59</f>
        <v>6.0606060606060606E-3</v>
      </c>
      <c r="D15" s="377">
        <f>'CS_2G_3G '!D59</f>
        <v>9.0497737556561094E-3</v>
      </c>
      <c r="E15" s="418"/>
      <c r="F15" s="422"/>
      <c r="G15" s="423"/>
    </row>
    <row r="16" spans="1:7" ht="15" customHeight="1" x14ac:dyDescent="0.25">
      <c r="A16" s="435" t="s">
        <v>162</v>
      </c>
      <c r="B16" s="379">
        <f>'CS_2G_3G '!B151</f>
        <v>3.6</v>
      </c>
      <c r="C16" s="379">
        <f>'CS_2G_3G '!C151</f>
        <v>4.2</v>
      </c>
      <c r="D16" s="439">
        <f>'CS_2G_3G '!D151</f>
        <v>4.21</v>
      </c>
      <c r="E16" s="418"/>
      <c r="F16" s="422"/>
      <c r="G16" s="423"/>
    </row>
    <row r="17" spans="1:55" s="238" customFormat="1" ht="15" customHeight="1" x14ac:dyDescent="0.25">
      <c r="A17" s="432" t="s">
        <v>345</v>
      </c>
      <c r="B17" s="377">
        <v>1.5599999999999999E-2</v>
      </c>
      <c r="C17" s="389">
        <v>2.8E-3</v>
      </c>
      <c r="D17" s="377">
        <v>2.3999999999999998E-3</v>
      </c>
      <c r="E17" s="418"/>
      <c r="F17" s="422"/>
      <c r="G17" s="423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238" customFormat="1" ht="15" customHeight="1" x14ac:dyDescent="0.25">
      <c r="A18" s="435" t="s">
        <v>346</v>
      </c>
      <c r="B18" s="458">
        <v>1.6500000000000001E-2</v>
      </c>
      <c r="C18" s="458">
        <v>1.49E-2</v>
      </c>
      <c r="D18" s="459">
        <v>8.9999999999999993E-3</v>
      </c>
      <c r="E18" s="418"/>
      <c r="F18" s="422"/>
      <c r="G18" s="423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 thickBot="1" x14ac:dyDescent="0.35">
      <c r="A19" s="437" t="s">
        <v>265</v>
      </c>
      <c r="B19" s="427"/>
      <c r="C19" s="427"/>
      <c r="D19" s="427"/>
      <c r="E19" s="427"/>
      <c r="F19" s="422"/>
      <c r="G19" s="423"/>
    </row>
    <row r="20" spans="1:55" ht="39" customHeight="1" thickTop="1" x14ac:dyDescent="0.25">
      <c r="A20" s="440" t="s">
        <v>150</v>
      </c>
      <c r="B20" s="78"/>
      <c r="C20" s="78"/>
      <c r="D20" s="78"/>
      <c r="E20" s="417" t="s">
        <v>159</v>
      </c>
      <c r="F20" s="422"/>
      <c r="G20" s="423"/>
    </row>
    <row r="21" spans="1:55" ht="15" customHeight="1" x14ac:dyDescent="0.25">
      <c r="A21" s="432" t="s">
        <v>14</v>
      </c>
      <c r="B21" s="441">
        <f>'CS_2G_3G '!B75</f>
        <v>0.99852071005917165</v>
      </c>
      <c r="C21" s="442">
        <f>'CS_2G_3G '!C75</f>
        <v>0.99566473988439308</v>
      </c>
      <c r="D21" s="441">
        <f>'CS_2G_3G '!D75</f>
        <v>0.9956521739130435</v>
      </c>
      <c r="E21" s="418"/>
      <c r="F21" s="422"/>
      <c r="G21" s="423"/>
    </row>
    <row r="22" spans="1:55" ht="15" customHeight="1" x14ac:dyDescent="0.25">
      <c r="A22" s="435" t="s">
        <v>160</v>
      </c>
      <c r="B22" s="439">
        <f>+'CS_2G_3G '!N69</f>
        <v>3.02</v>
      </c>
      <c r="C22" s="379">
        <f>+'CS_2G_3G '!O69</f>
        <v>1.1599999999999999</v>
      </c>
      <c r="D22" s="379">
        <f>+'CS_2G_3G '!P69</f>
        <v>1.86</v>
      </c>
      <c r="E22" s="418"/>
      <c r="F22" s="422"/>
      <c r="G22" s="423"/>
    </row>
    <row r="23" spans="1:55" ht="15" customHeight="1" x14ac:dyDescent="0.25">
      <c r="A23" s="432" t="s">
        <v>15</v>
      </c>
      <c r="B23" s="377">
        <f>'CS_2G_3G '!B77</f>
        <v>1.4814814814814814E-3</v>
      </c>
      <c r="C23" s="389">
        <f>'CS_2G_3G '!C77</f>
        <v>4.3541364296081275E-3</v>
      </c>
      <c r="D23" s="377">
        <f>'CS_2G_3G '!D77</f>
        <v>1.0189228529839884E-2</v>
      </c>
      <c r="E23" s="418"/>
      <c r="F23" s="422"/>
      <c r="G23" s="423"/>
    </row>
    <row r="24" spans="1:55" s="238" customFormat="1" ht="15" customHeight="1" x14ac:dyDescent="0.25">
      <c r="A24" s="435" t="s">
        <v>162</v>
      </c>
      <c r="B24" s="439">
        <f>'CS_2G_3G '!B153</f>
        <v>3.89</v>
      </c>
      <c r="C24" s="379">
        <f>'CS_2G_3G '!C153</f>
        <v>4.24</v>
      </c>
      <c r="D24" s="379">
        <f>'CS_2G_3G '!D153</f>
        <v>4.2300000000000004</v>
      </c>
      <c r="E24" s="418"/>
      <c r="F24" s="422"/>
      <c r="G24" s="423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238" customFormat="1" ht="15" customHeight="1" x14ac:dyDescent="0.25">
      <c r="A25" s="432" t="s">
        <v>345</v>
      </c>
      <c r="B25" s="377">
        <v>8.9999999999999993E-3</v>
      </c>
      <c r="C25" s="389">
        <v>5.1999999999999998E-3</v>
      </c>
      <c r="D25" s="377">
        <v>4.1999999999999997E-3</v>
      </c>
      <c r="E25" s="418"/>
      <c r="F25" s="422"/>
      <c r="G25" s="423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238" customFormat="1" ht="15" customHeight="1" x14ac:dyDescent="0.25">
      <c r="A26" s="435" t="s">
        <v>346</v>
      </c>
      <c r="B26" s="458">
        <v>0</v>
      </c>
      <c r="C26" s="458">
        <v>1.5E-3</v>
      </c>
      <c r="D26" s="459">
        <v>0</v>
      </c>
      <c r="E26" s="418"/>
      <c r="F26" s="422"/>
      <c r="G26" s="423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 thickBot="1" x14ac:dyDescent="0.35">
      <c r="A27" s="437" t="s">
        <v>163</v>
      </c>
      <c r="B27" s="427"/>
      <c r="C27" s="427"/>
      <c r="D27" s="427"/>
      <c r="E27" s="427"/>
      <c r="F27" s="422"/>
      <c r="G27" s="423"/>
    </row>
    <row r="28" spans="1:55" ht="33" customHeight="1" thickTop="1" x14ac:dyDescent="0.25">
      <c r="A28" s="435" t="s">
        <v>150</v>
      </c>
      <c r="B28" s="396"/>
      <c r="C28" s="396"/>
      <c r="D28" s="396"/>
      <c r="E28" s="418" t="s">
        <v>164</v>
      </c>
      <c r="F28" s="422"/>
      <c r="G28" s="423"/>
    </row>
    <row r="29" spans="1:55" ht="15" customHeight="1" x14ac:dyDescent="0.25">
      <c r="A29" s="432" t="s">
        <v>165</v>
      </c>
      <c r="B29" s="377">
        <f>'Accessibilité 3G_4G '!$C$60</f>
        <v>0.99155908639523338</v>
      </c>
      <c r="C29" s="377">
        <f>'Accessibilité 3G_4G '!$D$60</f>
        <v>0.92619589977220962</v>
      </c>
      <c r="D29" s="389">
        <f>'Accessibilité 3G_4G '!$E$60</f>
        <v>0.96083172147001938</v>
      </c>
      <c r="E29" s="418"/>
      <c r="F29" s="422"/>
      <c r="G29" s="423"/>
    </row>
    <row r="30" spans="1:55" ht="15" customHeight="1" x14ac:dyDescent="0.25">
      <c r="A30" s="440" t="s">
        <v>166</v>
      </c>
      <c r="B30" s="90">
        <f>'Accessibilité 3G_4G '!B73</f>
        <v>16.809999999999999</v>
      </c>
      <c r="C30" s="91">
        <f>'Accessibilité 3G_4G '!C73</f>
        <v>12.42</v>
      </c>
      <c r="D30" s="91">
        <f>'Accessibilité 3G_4G '!D73</f>
        <v>10.61</v>
      </c>
      <c r="E30" s="418"/>
      <c r="F30" s="422"/>
      <c r="G30" s="423"/>
    </row>
    <row r="31" spans="1:55" ht="15" customHeight="1" x14ac:dyDescent="0.25">
      <c r="A31" s="432" t="s">
        <v>167</v>
      </c>
      <c r="B31" s="443">
        <f>'Accessibilité 3G_4G '!B74</f>
        <v>164.87</v>
      </c>
      <c r="C31" s="444">
        <f>'Accessibilité 3G_4G '!C74</f>
        <v>163.66999999999999</v>
      </c>
      <c r="D31" s="444">
        <f>'Accessibilité 3G_4G '!D74</f>
        <v>156.22999999999999</v>
      </c>
      <c r="E31" s="418"/>
      <c r="F31" s="422"/>
      <c r="G31" s="423"/>
    </row>
    <row r="32" spans="1:55" s="20" customFormat="1" ht="15" customHeight="1" thickBot="1" x14ac:dyDescent="0.3">
      <c r="A32" s="445" t="s">
        <v>174</v>
      </c>
      <c r="B32" s="446" t="e">
        <f>'Accessibilité 3G_4G '!#REF!</f>
        <v>#REF!</v>
      </c>
      <c r="C32" s="447" t="e">
        <f>'Accessibilité 3G_4G '!#REF!</f>
        <v>#REF!</v>
      </c>
      <c r="D32" s="446" t="e">
        <f>'Accessibilité 3G_4G '!#REF!</f>
        <v>#REF!</v>
      </c>
      <c r="E32" s="448"/>
      <c r="F32" s="424"/>
      <c r="G32" s="425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36.75" customHeight="1" thickBot="1" x14ac:dyDescent="0.35">
      <c r="A33" s="449" t="s">
        <v>298</v>
      </c>
      <c r="B33" s="450"/>
      <c r="C33" s="450"/>
      <c r="D33" s="450"/>
      <c r="E33" s="451"/>
      <c r="F33" s="452" t="s">
        <v>168</v>
      </c>
      <c r="G33" s="421"/>
    </row>
    <row r="34" spans="1:7" ht="33.75" customHeight="1" thickTop="1" x14ac:dyDescent="0.25">
      <c r="A34" s="435" t="s">
        <v>150</v>
      </c>
      <c r="B34" s="396"/>
      <c r="C34" s="396"/>
      <c r="D34" s="396"/>
      <c r="E34" s="268" t="s">
        <v>169</v>
      </c>
      <c r="F34" s="275"/>
      <c r="G34" s="423"/>
    </row>
    <row r="35" spans="1:7" ht="15" customHeight="1" x14ac:dyDescent="0.25">
      <c r="A35" s="432" t="s">
        <v>299</v>
      </c>
      <c r="B35" s="389">
        <f>'HTTP 3G'!$D$50</f>
        <v>0.99601593625498008</v>
      </c>
      <c r="C35" s="377">
        <f>'HTTP 3G'!$E$50</f>
        <v>1</v>
      </c>
      <c r="D35" s="377">
        <f>'HTTP 3G'!$F$50</f>
        <v>1</v>
      </c>
      <c r="E35" s="268"/>
      <c r="F35" s="275"/>
      <c r="G35" s="423"/>
    </row>
    <row r="36" spans="1:7" ht="15" customHeight="1" x14ac:dyDescent="0.25">
      <c r="A36" s="435" t="s">
        <v>300</v>
      </c>
      <c r="B36" s="386">
        <f>'HTTP 3G'!$D$51</f>
        <v>0.99206349206349209</v>
      </c>
      <c r="C36" s="436">
        <f>'HTTP 3G'!$E$51</f>
        <v>0.96525096525096521</v>
      </c>
      <c r="D36" s="436">
        <f>'HTTP 3G'!$F$51</f>
        <v>1</v>
      </c>
      <c r="E36" s="268"/>
      <c r="F36" s="275"/>
      <c r="G36" s="423"/>
    </row>
    <row r="37" spans="1:7" ht="15" customHeight="1" x14ac:dyDescent="0.25">
      <c r="A37" s="432" t="s">
        <v>301</v>
      </c>
      <c r="B37" s="433">
        <f>'HTTP 3G'!$B$62</f>
        <v>5.5</v>
      </c>
      <c r="C37" s="434">
        <f>'HTTP 3G'!$C$62</f>
        <v>6.71</v>
      </c>
      <c r="D37" s="433">
        <f>'HTTP 3G'!$D$62</f>
        <v>4.0599999999999996</v>
      </c>
      <c r="E37" s="268"/>
      <c r="F37" s="275"/>
      <c r="G37" s="423"/>
    </row>
    <row r="38" spans="1:7" ht="15" customHeight="1" x14ac:dyDescent="0.25">
      <c r="A38" s="440" t="s">
        <v>302</v>
      </c>
      <c r="B38" s="80">
        <f>'HTTP 3G'!$B$63</f>
        <v>2.06</v>
      </c>
      <c r="C38" s="127">
        <f>'HTTP 3G'!$C$63</f>
        <v>1.73</v>
      </c>
      <c r="D38" s="127">
        <f>'HTTP 3G'!$C$63</f>
        <v>1.73</v>
      </c>
      <c r="E38" s="268"/>
      <c r="F38" s="275"/>
      <c r="G38" s="423"/>
    </row>
    <row r="39" spans="1:7" ht="15" customHeight="1" x14ac:dyDescent="0.25">
      <c r="A39" s="432" t="s">
        <v>303</v>
      </c>
      <c r="B39" s="434">
        <f>'HTTP 3G'!$G$62</f>
        <v>16.920000000000002</v>
      </c>
      <c r="C39" s="433">
        <f>'HTTP 3G'!$H$62</f>
        <v>27.94</v>
      </c>
      <c r="D39" s="433">
        <f>'HTTP 3G'!$I$62</f>
        <v>18.2</v>
      </c>
      <c r="E39" s="268"/>
      <c r="F39" s="275"/>
      <c r="G39" s="423"/>
    </row>
    <row r="40" spans="1:7" ht="15" customHeight="1" thickBot="1" x14ac:dyDescent="0.3">
      <c r="A40" s="453" t="s">
        <v>304</v>
      </c>
      <c r="B40" s="454">
        <f>'HTTP 3G'!$G$63</f>
        <v>5.32</v>
      </c>
      <c r="C40" s="455">
        <f>'HTTP 3G'!$H$63</f>
        <v>4.6399999999999997</v>
      </c>
      <c r="D40" s="454">
        <f>'HTTP 3G'!$I$63</f>
        <v>4.9800000000000004</v>
      </c>
      <c r="E40" s="456"/>
      <c r="F40" s="457"/>
      <c r="G40" s="425"/>
    </row>
    <row r="41" spans="1:7" ht="15.75" thickBot="1" x14ac:dyDescent="0.3">
      <c r="A41" s="1"/>
      <c r="B41" s="68"/>
      <c r="C41" s="68"/>
      <c r="D41" s="68"/>
    </row>
    <row r="42" spans="1:7" ht="36.75" customHeight="1" thickBot="1" x14ac:dyDescent="0.35">
      <c r="A42" s="449" t="s">
        <v>297</v>
      </c>
      <c r="B42" s="450"/>
      <c r="C42" s="450"/>
      <c r="D42" s="450"/>
      <c r="E42" s="451"/>
      <c r="F42" s="452" t="s">
        <v>168</v>
      </c>
      <c r="G42" s="421"/>
    </row>
    <row r="43" spans="1:7" ht="33.75" customHeight="1" thickTop="1" x14ac:dyDescent="0.25">
      <c r="A43" s="435" t="s">
        <v>150</v>
      </c>
      <c r="B43" s="396"/>
      <c r="C43" s="396"/>
      <c r="D43" s="396"/>
      <c r="E43" s="268" t="s">
        <v>169</v>
      </c>
      <c r="F43" s="275"/>
      <c r="G43" s="423"/>
    </row>
    <row r="44" spans="1:7" ht="15" customHeight="1" x14ac:dyDescent="0.25">
      <c r="A44" s="432" t="s">
        <v>299</v>
      </c>
      <c r="B44" s="389">
        <f>'HTTP 4G'!$D$51</f>
        <v>0.99206349206349209</v>
      </c>
      <c r="C44" s="377">
        <f>'HTTP 4G'!$E$51</f>
        <v>1</v>
      </c>
      <c r="D44" s="377">
        <f>'HTTP 4G'!$F$51</f>
        <v>0.99601593625498008</v>
      </c>
      <c r="E44" s="268"/>
      <c r="F44" s="275"/>
      <c r="G44" s="423"/>
    </row>
    <row r="45" spans="1:7" ht="15" customHeight="1" x14ac:dyDescent="0.25">
      <c r="A45" s="435" t="s">
        <v>300</v>
      </c>
      <c r="B45" s="386">
        <f>'HTTP 4G'!$D$52</f>
        <v>0.98814229249011853</v>
      </c>
      <c r="C45" s="436">
        <f>'HTTP 4G'!$E$52</f>
        <v>0.99601593625498008</v>
      </c>
      <c r="D45" s="436">
        <f>'HTTP 4G'!$F$52</f>
        <v>0.98814229249011853</v>
      </c>
      <c r="E45" s="268"/>
      <c r="F45" s="275"/>
      <c r="G45" s="423"/>
    </row>
    <row r="46" spans="1:7" ht="15" customHeight="1" x14ac:dyDescent="0.25">
      <c r="A46" s="432" t="s">
        <v>301</v>
      </c>
      <c r="B46" s="433">
        <f>'HTTP 4G'!$B$63</f>
        <v>43.53</v>
      </c>
      <c r="C46" s="434">
        <f>'HTTP 4G'!$C$63</f>
        <v>43.31</v>
      </c>
      <c r="D46" s="433">
        <f>'HTTP 4G'!$D$63</f>
        <v>17.02</v>
      </c>
      <c r="E46" s="268"/>
      <c r="F46" s="275"/>
      <c r="G46" s="423"/>
    </row>
    <row r="47" spans="1:7" ht="15" customHeight="1" x14ac:dyDescent="0.25">
      <c r="A47" s="440" t="s">
        <v>302</v>
      </c>
      <c r="B47" s="80">
        <f>'HTTP 4G'!$B$64</f>
        <v>11.35</v>
      </c>
      <c r="C47" s="127">
        <f>'HTTP 4G'!$C$64</f>
        <v>12.71</v>
      </c>
      <c r="D47" s="127">
        <f>'HTTP 4G'!$D$64</f>
        <v>9.58</v>
      </c>
      <c r="E47" s="268"/>
      <c r="F47" s="275"/>
      <c r="G47" s="423"/>
    </row>
    <row r="48" spans="1:7" ht="15" customHeight="1" x14ac:dyDescent="0.25">
      <c r="A48" s="432" t="s">
        <v>303</v>
      </c>
      <c r="B48" s="434">
        <f>'HTTP 4G'!$G$63</f>
        <v>506.33</v>
      </c>
      <c r="C48" s="433">
        <f>'HTTP 4G'!$H$63</f>
        <v>348.99</v>
      </c>
      <c r="D48" s="433">
        <f>'HTTP 4G'!$I$63</f>
        <v>348.7</v>
      </c>
      <c r="E48" s="268"/>
      <c r="F48" s="275"/>
      <c r="G48" s="423"/>
    </row>
    <row r="49" spans="1:7" ht="15" customHeight="1" thickBot="1" x14ac:dyDescent="0.3">
      <c r="A49" s="453" t="s">
        <v>304</v>
      </c>
      <c r="B49" s="454">
        <f>'HTTP 4G'!$G$64</f>
        <v>93.15</v>
      </c>
      <c r="C49" s="455">
        <f>'HTTP 4G'!$H$64</f>
        <v>113.17</v>
      </c>
      <c r="D49" s="454">
        <f>'HTTP 4G'!$I$64</f>
        <v>85.88</v>
      </c>
      <c r="E49" s="456"/>
      <c r="F49" s="457"/>
      <c r="G49" s="425"/>
    </row>
    <row r="50" spans="1:7" ht="51.75" customHeight="1" thickBot="1" x14ac:dyDescent="0.35">
      <c r="A50" s="427" t="s">
        <v>309</v>
      </c>
      <c r="B50" s="427"/>
      <c r="C50" s="427"/>
      <c r="D50" s="427"/>
      <c r="E50" s="428"/>
    </row>
    <row r="51" spans="1:7" ht="15.75" thickTop="1" x14ac:dyDescent="0.25">
      <c r="A51" s="394"/>
      <c r="B51" s="394"/>
      <c r="C51" s="394"/>
      <c r="D51" s="394"/>
      <c r="E51" s="394"/>
      <c r="F51" s="273"/>
      <c r="G51" s="274"/>
    </row>
    <row r="52" spans="1:7" ht="33.75" customHeight="1" x14ac:dyDescent="0.25">
      <c r="A52" s="395" t="s">
        <v>150</v>
      </c>
      <c r="B52" s="396"/>
      <c r="C52" s="396"/>
      <c r="D52" s="396"/>
      <c r="E52" s="268"/>
      <c r="F52" s="275"/>
      <c r="G52" s="269"/>
    </row>
    <row r="53" spans="1:7" ht="15" customHeight="1" x14ac:dyDescent="0.25">
      <c r="A53" s="397" t="s">
        <v>305</v>
      </c>
      <c r="B53" s="377">
        <v>0.99678160919540226</v>
      </c>
      <c r="C53" s="377">
        <v>0.99750000000000005</v>
      </c>
      <c r="D53" s="377">
        <v>0.9889</v>
      </c>
      <c r="E53" s="268"/>
      <c r="F53" s="275"/>
      <c r="G53" s="269"/>
    </row>
    <row r="54" spans="1:7" ht="15" customHeight="1" x14ac:dyDescent="0.25">
      <c r="A54" s="395" t="s">
        <v>306</v>
      </c>
      <c r="B54" s="386">
        <v>1</v>
      </c>
      <c r="C54" s="386">
        <v>0.99909999999999999</v>
      </c>
      <c r="D54" s="386">
        <v>1</v>
      </c>
      <c r="E54" s="268"/>
      <c r="F54" s="275"/>
      <c r="G54" s="269"/>
    </row>
    <row r="55" spans="1:7" ht="15" customHeight="1" x14ac:dyDescent="0.25">
      <c r="A55" s="397" t="s">
        <v>310</v>
      </c>
      <c r="B55" s="377">
        <v>0.99650000000000005</v>
      </c>
      <c r="C55" s="389">
        <v>0.97409999999999997</v>
      </c>
      <c r="D55" s="377">
        <v>0.98699999999999999</v>
      </c>
      <c r="E55" s="268"/>
      <c r="F55" s="275"/>
      <c r="G55" s="269"/>
    </row>
    <row r="56" spans="1:7" ht="15" customHeight="1" x14ac:dyDescent="0.25">
      <c r="A56" s="77" t="s">
        <v>307</v>
      </c>
      <c r="B56" s="379">
        <v>56.66</v>
      </c>
      <c r="C56" s="379">
        <v>61.81</v>
      </c>
      <c r="D56" s="379">
        <v>115.67</v>
      </c>
      <c r="E56" s="268"/>
      <c r="F56" s="275"/>
      <c r="G56" s="269"/>
    </row>
    <row r="57" spans="1:7" ht="15" customHeight="1" x14ac:dyDescent="0.25">
      <c r="A57" s="398" t="s">
        <v>308</v>
      </c>
      <c r="B57" s="392">
        <v>5.84</v>
      </c>
      <c r="C57" s="392">
        <v>4.1900000000000004</v>
      </c>
      <c r="D57" s="392">
        <v>4.76</v>
      </c>
      <c r="E57" s="271"/>
      <c r="F57" s="276"/>
      <c r="G57" s="270"/>
    </row>
    <row r="58" spans="1:7" x14ac:dyDescent="0.25">
      <c r="A58" s="1"/>
      <c r="B58" s="1"/>
      <c r="C58" s="1"/>
      <c r="D58" s="1"/>
    </row>
    <row r="59" spans="1:7" x14ac:dyDescent="0.25">
      <c r="A59" s="1"/>
      <c r="B59" s="1"/>
      <c r="C59" s="1"/>
      <c r="D59" s="1"/>
    </row>
    <row r="60" spans="1:7" x14ac:dyDescent="0.25">
      <c r="A60" s="1"/>
      <c r="B60" s="1"/>
      <c r="C60" s="1"/>
      <c r="D60" s="1"/>
    </row>
    <row r="61" spans="1:7" x14ac:dyDescent="0.25">
      <c r="A61" s="1"/>
      <c r="B61" s="1"/>
      <c r="C61" s="1"/>
      <c r="D61" s="1"/>
    </row>
    <row r="62" spans="1:7" x14ac:dyDescent="0.25">
      <c r="A62" s="1"/>
      <c r="B62" s="1"/>
      <c r="C62" s="1"/>
      <c r="D62" s="1"/>
    </row>
    <row r="63" spans="1:7" x14ac:dyDescent="0.25">
      <c r="A63" s="1"/>
      <c r="B63" s="1"/>
      <c r="C63" s="1"/>
      <c r="D63" s="1"/>
    </row>
    <row r="64" spans="1:7" x14ac:dyDescent="0.25">
      <c r="A64" s="1"/>
      <c r="B64" s="1"/>
      <c r="C64" s="1"/>
      <c r="D64" s="1"/>
    </row>
    <row r="65" spans="1:4" x14ac:dyDescent="0.25">
      <c r="A65" s="1"/>
      <c r="B65" s="1"/>
      <c r="C65" s="1"/>
      <c r="D65" s="1"/>
    </row>
    <row r="66" spans="1:4" x14ac:dyDescent="0.25">
      <c r="A66" s="1"/>
      <c r="B66" s="1"/>
      <c r="C66" s="1"/>
      <c r="D66" s="1"/>
    </row>
    <row r="67" spans="1:4" x14ac:dyDescent="0.25">
      <c r="A67" s="1"/>
      <c r="B67" s="1"/>
      <c r="C67" s="1"/>
      <c r="D67" s="1"/>
    </row>
    <row r="68" spans="1:4" x14ac:dyDescent="0.25">
      <c r="A68" s="1"/>
      <c r="B68" s="1"/>
      <c r="C68" s="1"/>
      <c r="D68" s="1"/>
    </row>
    <row r="69" spans="1:4" x14ac:dyDescent="0.25">
      <c r="A69" s="1"/>
      <c r="B69" s="1"/>
      <c r="C69" s="1"/>
      <c r="D69" s="1"/>
    </row>
    <row r="70" spans="1:4" x14ac:dyDescent="0.25">
      <c r="A70" s="1"/>
      <c r="B70" s="1"/>
      <c r="C70" s="1"/>
      <c r="D70" s="1"/>
    </row>
    <row r="71" spans="1:4" x14ac:dyDescent="0.25">
      <c r="A71" s="1"/>
      <c r="B71" s="1"/>
      <c r="C71" s="1"/>
      <c r="D71" s="1"/>
    </row>
    <row r="72" spans="1:4" x14ac:dyDescent="0.25">
      <c r="A72" s="1"/>
      <c r="B72" s="1"/>
      <c r="C72" s="1"/>
      <c r="D72" s="1"/>
    </row>
    <row r="73" spans="1:4" x14ac:dyDescent="0.25">
      <c r="A73" s="1"/>
      <c r="B73" s="1"/>
      <c r="C73" s="1"/>
      <c r="D73" s="1"/>
    </row>
    <row r="74" spans="1:4" x14ac:dyDescent="0.25">
      <c r="A74" s="1"/>
      <c r="B74" s="1"/>
      <c r="C74" s="1"/>
      <c r="D74" s="1"/>
    </row>
    <row r="75" spans="1:4" x14ac:dyDescent="0.25">
      <c r="A75" s="1"/>
      <c r="B75" s="1"/>
      <c r="C75" s="1"/>
      <c r="D75" s="1"/>
    </row>
    <row r="76" spans="1:4" x14ac:dyDescent="0.25">
      <c r="A76" s="1"/>
      <c r="B76" s="1"/>
      <c r="C76" s="1"/>
      <c r="D76" s="1"/>
    </row>
    <row r="77" spans="1:4" x14ac:dyDescent="0.25">
      <c r="A77" s="1"/>
      <c r="B77" s="1"/>
      <c r="C77" s="1"/>
      <c r="D77" s="1"/>
    </row>
    <row r="78" spans="1:4" x14ac:dyDescent="0.25">
      <c r="A78" s="1"/>
      <c r="B78" s="1"/>
      <c r="C78" s="1"/>
      <c r="D78" s="1"/>
    </row>
    <row r="79" spans="1:4" x14ac:dyDescent="0.25">
      <c r="A79" s="1"/>
      <c r="B79" s="1"/>
      <c r="C79" s="1"/>
      <c r="D79" s="1"/>
    </row>
    <row r="80" spans="1:4" x14ac:dyDescent="0.25">
      <c r="A80" s="1"/>
      <c r="B80" s="1"/>
      <c r="C80" s="1"/>
      <c r="D80" s="1"/>
    </row>
    <row r="81" spans="1:4" x14ac:dyDescent="0.25">
      <c r="A81" s="1"/>
      <c r="B81" s="1"/>
      <c r="C81" s="1"/>
      <c r="D81" s="1"/>
    </row>
    <row r="82" spans="1:4" x14ac:dyDescent="0.25">
      <c r="A82" s="1"/>
      <c r="B82" s="1"/>
      <c r="C82" s="1"/>
      <c r="D82" s="1"/>
    </row>
    <row r="83" spans="1:4" x14ac:dyDescent="0.25">
      <c r="A83" s="1"/>
      <c r="B83" s="1"/>
      <c r="C83" s="1"/>
      <c r="D83" s="1"/>
    </row>
    <row r="84" spans="1:4" x14ac:dyDescent="0.25">
      <c r="A84" s="1"/>
      <c r="B84" s="1"/>
      <c r="C84" s="1"/>
      <c r="D84" s="1"/>
    </row>
    <row r="85" spans="1:4" x14ac:dyDescent="0.25">
      <c r="A85" s="1"/>
      <c r="B85" s="1"/>
      <c r="C85" s="1"/>
      <c r="D85" s="1"/>
    </row>
    <row r="86" spans="1:4" x14ac:dyDescent="0.25">
      <c r="A86" s="1"/>
      <c r="B86" s="1"/>
      <c r="C86" s="1"/>
      <c r="D86" s="1"/>
    </row>
    <row r="87" spans="1:4" x14ac:dyDescent="0.25">
      <c r="A87" s="1"/>
      <c r="B87" s="1"/>
      <c r="C87" s="1"/>
      <c r="D87" s="1"/>
    </row>
    <row r="88" spans="1:4" x14ac:dyDescent="0.25">
      <c r="A88" s="1"/>
      <c r="B88" s="1"/>
      <c r="C88" s="1"/>
      <c r="D88" s="1"/>
    </row>
    <row r="89" spans="1:4" x14ac:dyDescent="0.25">
      <c r="A89" s="1"/>
      <c r="B89" s="1"/>
      <c r="C89" s="1"/>
      <c r="D89" s="1"/>
    </row>
    <row r="90" spans="1:4" x14ac:dyDescent="0.25">
      <c r="A90" s="1"/>
      <c r="B90" s="1"/>
      <c r="C90" s="1"/>
      <c r="D90" s="1"/>
    </row>
    <row r="91" spans="1:4" x14ac:dyDescent="0.25">
      <c r="A91" s="1"/>
      <c r="B91" s="1"/>
      <c r="C91" s="1"/>
      <c r="D91" s="1"/>
    </row>
    <row r="92" spans="1:4" x14ac:dyDescent="0.25">
      <c r="A92" s="1"/>
      <c r="B92" s="1"/>
      <c r="C92" s="1"/>
      <c r="D92" s="1"/>
    </row>
    <row r="93" spans="1:4" x14ac:dyDescent="0.25">
      <c r="A93" s="1"/>
      <c r="B93" s="1"/>
      <c r="C93" s="1"/>
      <c r="D93" s="1"/>
    </row>
    <row r="94" spans="1:4" x14ac:dyDescent="0.25">
      <c r="A94" s="1"/>
      <c r="B94" s="1"/>
      <c r="C94" s="1"/>
      <c r="D94" s="1"/>
    </row>
    <row r="95" spans="1:4" x14ac:dyDescent="0.25">
      <c r="A95" s="1"/>
      <c r="B95" s="1"/>
      <c r="C95" s="1"/>
      <c r="D95" s="1"/>
    </row>
    <row r="96" spans="1:4" x14ac:dyDescent="0.25">
      <c r="A96" s="1"/>
      <c r="B96" s="1"/>
      <c r="C96" s="1"/>
      <c r="D96" s="1"/>
    </row>
    <row r="97" spans="1:4" x14ac:dyDescent="0.25">
      <c r="A97" s="1"/>
      <c r="B97" s="1"/>
      <c r="C97" s="1"/>
      <c r="D97" s="1"/>
    </row>
    <row r="98" spans="1:4" x14ac:dyDescent="0.25">
      <c r="A98" s="1"/>
      <c r="B98" s="1"/>
      <c r="C98" s="1"/>
      <c r="D98" s="1"/>
    </row>
    <row r="99" spans="1:4" x14ac:dyDescent="0.25">
      <c r="A99" s="1"/>
      <c r="B99" s="1"/>
      <c r="C99" s="1"/>
      <c r="D99" s="1"/>
    </row>
    <row r="100" spans="1:4" x14ac:dyDescent="0.25">
      <c r="A100" s="1"/>
      <c r="B100" s="1"/>
      <c r="C100" s="1"/>
      <c r="D100" s="1"/>
    </row>
    <row r="101" spans="1:4" x14ac:dyDescent="0.25">
      <c r="A101" s="1"/>
      <c r="B101" s="1"/>
      <c r="C101" s="1"/>
      <c r="D101" s="1"/>
    </row>
    <row r="102" spans="1:4" x14ac:dyDescent="0.25">
      <c r="A102" s="1"/>
      <c r="B102" s="1"/>
      <c r="C102" s="1"/>
      <c r="D102" s="1"/>
    </row>
    <row r="103" spans="1:4" x14ac:dyDescent="0.25">
      <c r="A103" s="1"/>
      <c r="B103" s="1"/>
      <c r="C103" s="1"/>
      <c r="D103" s="1"/>
    </row>
    <row r="104" spans="1:4" x14ac:dyDescent="0.25">
      <c r="A104" s="1"/>
      <c r="B104" s="1"/>
      <c r="C104" s="1"/>
      <c r="D104" s="1"/>
    </row>
    <row r="105" spans="1:4" x14ac:dyDescent="0.25">
      <c r="A105" s="1"/>
      <c r="B105" s="1"/>
      <c r="C105" s="1"/>
      <c r="D105" s="1"/>
    </row>
    <row r="106" spans="1:4" x14ac:dyDescent="0.25">
      <c r="A106" s="1"/>
      <c r="B106" s="1"/>
      <c r="C106" s="1"/>
      <c r="D106" s="1"/>
    </row>
    <row r="107" spans="1:4" x14ac:dyDescent="0.25">
      <c r="A107" s="1"/>
      <c r="B107" s="1"/>
      <c r="C107" s="1"/>
      <c r="D107" s="1"/>
    </row>
    <row r="108" spans="1:4" x14ac:dyDescent="0.25">
      <c r="A108" s="1"/>
      <c r="B108" s="1"/>
      <c r="C108" s="1"/>
      <c r="D108" s="1"/>
    </row>
    <row r="109" spans="1:4" x14ac:dyDescent="0.25">
      <c r="A109" s="1"/>
      <c r="B109" s="1"/>
      <c r="C109" s="1"/>
      <c r="D109" s="1"/>
    </row>
    <row r="110" spans="1:4" x14ac:dyDescent="0.25">
      <c r="A110" s="1"/>
      <c r="B110" s="1"/>
      <c r="C110" s="1"/>
      <c r="D110" s="1"/>
    </row>
    <row r="111" spans="1:4" x14ac:dyDescent="0.25">
      <c r="A111" s="1"/>
      <c r="B111" s="1"/>
      <c r="C111" s="1"/>
      <c r="D111" s="1"/>
    </row>
    <row r="112" spans="1:4" x14ac:dyDescent="0.25">
      <c r="A112" s="1"/>
      <c r="B112" s="1"/>
      <c r="C112" s="1"/>
      <c r="D112" s="1"/>
    </row>
    <row r="113" spans="1:4" x14ac:dyDescent="0.25">
      <c r="A113" s="1"/>
      <c r="B113" s="1"/>
      <c r="C113" s="1"/>
      <c r="D113" s="1"/>
    </row>
    <row r="114" spans="1:4" x14ac:dyDescent="0.25">
      <c r="A114" s="1"/>
      <c r="B114" s="1"/>
      <c r="C114" s="1"/>
      <c r="D114" s="1"/>
    </row>
    <row r="115" spans="1:4" x14ac:dyDescent="0.25">
      <c r="A115" s="1"/>
      <c r="B115" s="1"/>
      <c r="C115" s="1"/>
      <c r="D115" s="1"/>
    </row>
    <row r="116" spans="1:4" x14ac:dyDescent="0.25">
      <c r="A116" s="1"/>
      <c r="B116" s="1"/>
      <c r="C116" s="1"/>
      <c r="D116" s="1"/>
    </row>
    <row r="117" spans="1:4" x14ac:dyDescent="0.25">
      <c r="A117" s="1"/>
      <c r="B117" s="1"/>
      <c r="C117" s="1"/>
      <c r="D117" s="1"/>
    </row>
    <row r="118" spans="1:4" x14ac:dyDescent="0.25">
      <c r="A118" s="1"/>
      <c r="B118" s="1"/>
      <c r="C118" s="1"/>
      <c r="D118" s="1"/>
    </row>
    <row r="119" spans="1:4" x14ac:dyDescent="0.25">
      <c r="A119" s="1"/>
      <c r="B119" s="1"/>
      <c r="C119" s="1"/>
      <c r="D119" s="1"/>
    </row>
    <row r="120" spans="1:4" x14ac:dyDescent="0.25">
      <c r="A120" s="1"/>
      <c r="B120" s="1"/>
      <c r="C120" s="1"/>
      <c r="D120" s="1"/>
    </row>
    <row r="121" spans="1:4" x14ac:dyDescent="0.25">
      <c r="A121" s="1"/>
      <c r="B121" s="1"/>
      <c r="C121" s="1"/>
      <c r="D121" s="1"/>
    </row>
    <row r="122" spans="1:4" x14ac:dyDescent="0.25">
      <c r="A122" s="1"/>
      <c r="B122" s="1"/>
      <c r="C122" s="1"/>
      <c r="D122" s="1"/>
    </row>
    <row r="123" spans="1:4" x14ac:dyDescent="0.25">
      <c r="A123" s="1"/>
      <c r="B123" s="1"/>
      <c r="C123" s="1"/>
      <c r="D123" s="1"/>
    </row>
    <row r="124" spans="1:4" x14ac:dyDescent="0.25">
      <c r="A124" s="1"/>
      <c r="B124" s="1"/>
      <c r="C124" s="1"/>
      <c r="D124" s="1"/>
    </row>
    <row r="125" spans="1:4" x14ac:dyDescent="0.25">
      <c r="A125" s="1"/>
      <c r="B125" s="1"/>
      <c r="C125" s="1"/>
      <c r="D125" s="1"/>
    </row>
    <row r="126" spans="1:4" x14ac:dyDescent="0.25">
      <c r="A126" s="1"/>
      <c r="B126" s="1"/>
      <c r="C126" s="1"/>
      <c r="D126" s="1"/>
    </row>
    <row r="127" spans="1:4" x14ac:dyDescent="0.25">
      <c r="A127" s="1"/>
      <c r="B127" s="1"/>
      <c r="C127" s="1"/>
      <c r="D127" s="1"/>
    </row>
    <row r="128" spans="1:4" x14ac:dyDescent="0.25">
      <c r="A128" s="1"/>
      <c r="B128" s="1"/>
      <c r="C128" s="1"/>
      <c r="D128" s="1"/>
    </row>
    <row r="129" spans="1:4" x14ac:dyDescent="0.25">
      <c r="A129" s="1"/>
      <c r="B129" s="1"/>
      <c r="C129" s="1"/>
      <c r="D129" s="1"/>
    </row>
    <row r="130" spans="1:4" x14ac:dyDescent="0.25">
      <c r="A130" s="1"/>
      <c r="B130" s="1"/>
      <c r="C130" s="1"/>
      <c r="D130" s="1"/>
    </row>
    <row r="131" spans="1:4" x14ac:dyDescent="0.25">
      <c r="A131" s="1"/>
      <c r="B131" s="1"/>
      <c r="C131" s="1"/>
      <c r="D131" s="1"/>
    </row>
    <row r="132" spans="1:4" x14ac:dyDescent="0.25">
      <c r="A132" s="1"/>
      <c r="B132" s="1"/>
      <c r="C132" s="1"/>
      <c r="D132" s="1"/>
    </row>
    <row r="133" spans="1:4" x14ac:dyDescent="0.25">
      <c r="A133" s="1"/>
      <c r="B133" s="1"/>
      <c r="C133" s="1"/>
      <c r="D133" s="1"/>
    </row>
    <row r="134" spans="1:4" x14ac:dyDescent="0.25">
      <c r="A134" s="1"/>
      <c r="B134" s="1"/>
      <c r="C134" s="1"/>
      <c r="D134" s="1"/>
    </row>
    <row r="135" spans="1:4" x14ac:dyDescent="0.25">
      <c r="A135" s="1"/>
      <c r="B135" s="1"/>
      <c r="C135" s="1"/>
      <c r="D135" s="1"/>
    </row>
    <row r="136" spans="1:4" x14ac:dyDescent="0.25">
      <c r="A136" s="1"/>
      <c r="B136" s="1"/>
      <c r="C136" s="1"/>
      <c r="D136" s="1"/>
    </row>
    <row r="137" spans="1:4" x14ac:dyDescent="0.25">
      <c r="A137" s="1"/>
      <c r="B137" s="1"/>
      <c r="C137" s="1"/>
      <c r="D137" s="1"/>
    </row>
    <row r="138" spans="1:4" x14ac:dyDescent="0.25">
      <c r="A138" s="1"/>
      <c r="B138" s="1"/>
      <c r="C138" s="1"/>
      <c r="D138" s="1"/>
    </row>
    <row r="139" spans="1:4" x14ac:dyDescent="0.25">
      <c r="A139" s="1"/>
      <c r="B139" s="1"/>
      <c r="C139" s="1"/>
      <c r="D139" s="1"/>
    </row>
    <row r="140" spans="1:4" x14ac:dyDescent="0.25">
      <c r="A140" s="1"/>
      <c r="B140" s="1"/>
      <c r="C140" s="1"/>
      <c r="D140" s="1"/>
    </row>
    <row r="141" spans="1:4" x14ac:dyDescent="0.25">
      <c r="A141" s="1"/>
      <c r="B141" s="1"/>
      <c r="C141" s="1"/>
      <c r="D141" s="1"/>
    </row>
    <row r="142" spans="1:4" x14ac:dyDescent="0.25">
      <c r="A142" s="1"/>
      <c r="B142" s="1"/>
      <c r="C142" s="1"/>
      <c r="D142" s="1"/>
    </row>
    <row r="143" spans="1:4" x14ac:dyDescent="0.25">
      <c r="A143" s="1"/>
      <c r="B143" s="1"/>
      <c r="C143" s="1"/>
      <c r="D143" s="1"/>
    </row>
    <row r="144" spans="1:4" x14ac:dyDescent="0.25">
      <c r="A144" s="1"/>
      <c r="B144" s="1"/>
      <c r="C144" s="1"/>
      <c r="D144" s="1"/>
    </row>
    <row r="145" spans="1:4" x14ac:dyDescent="0.25">
      <c r="A145" s="1"/>
      <c r="B145" s="1"/>
      <c r="C145" s="1"/>
      <c r="D145" s="1"/>
    </row>
    <row r="146" spans="1:4" x14ac:dyDescent="0.25">
      <c r="A146" s="1"/>
      <c r="B146" s="1"/>
      <c r="C146" s="1"/>
      <c r="D146" s="1"/>
    </row>
    <row r="147" spans="1:4" x14ac:dyDescent="0.25">
      <c r="A147" s="1"/>
      <c r="B147" s="1"/>
      <c r="C147" s="1"/>
      <c r="D147" s="1"/>
    </row>
    <row r="148" spans="1:4" x14ac:dyDescent="0.25">
      <c r="A148" s="1"/>
      <c r="B148" s="1"/>
      <c r="C148" s="1"/>
      <c r="D148" s="1"/>
    </row>
    <row r="149" spans="1:4" x14ac:dyDescent="0.25">
      <c r="A149" s="1"/>
      <c r="B149" s="1"/>
      <c r="C149" s="1"/>
      <c r="D149" s="1"/>
    </row>
    <row r="150" spans="1:4" x14ac:dyDescent="0.25">
      <c r="A150" s="1"/>
      <c r="B150" s="1"/>
      <c r="C150" s="1"/>
      <c r="D150" s="1"/>
    </row>
    <row r="151" spans="1:4" x14ac:dyDescent="0.25">
      <c r="A151" s="1"/>
      <c r="B151" s="1"/>
      <c r="C151" s="1"/>
      <c r="D151" s="1"/>
    </row>
    <row r="152" spans="1:4" x14ac:dyDescent="0.25">
      <c r="A152" s="1"/>
      <c r="B152" s="1"/>
      <c r="C152" s="1"/>
      <c r="D152" s="1"/>
    </row>
    <row r="153" spans="1:4" x14ac:dyDescent="0.25">
      <c r="A153" s="1"/>
      <c r="B153" s="1"/>
      <c r="C153" s="1"/>
      <c r="D153" s="1"/>
    </row>
    <row r="154" spans="1:4" x14ac:dyDescent="0.25">
      <c r="A154" s="1"/>
      <c r="B154" s="1"/>
      <c r="C154" s="1"/>
      <c r="D154" s="1"/>
    </row>
    <row r="155" spans="1:4" x14ac:dyDescent="0.25">
      <c r="A155" s="1"/>
      <c r="B155" s="1"/>
      <c r="C155" s="1"/>
      <c r="D155" s="1"/>
    </row>
    <row r="156" spans="1:4" x14ac:dyDescent="0.25">
      <c r="A156" s="1"/>
      <c r="B156" s="1"/>
      <c r="C156" s="1"/>
      <c r="D156" s="1"/>
    </row>
    <row r="157" spans="1:4" x14ac:dyDescent="0.25">
      <c r="A157" s="1"/>
      <c r="B157" s="1"/>
      <c r="C157" s="1"/>
      <c r="D157" s="1"/>
    </row>
    <row r="158" spans="1:4" x14ac:dyDescent="0.25">
      <c r="A158" s="1"/>
      <c r="B158" s="1"/>
      <c r="C158" s="1"/>
      <c r="D158" s="1"/>
    </row>
    <row r="159" spans="1:4" x14ac:dyDescent="0.25">
      <c r="A159" s="1"/>
      <c r="B159" s="1"/>
      <c r="C159" s="1"/>
      <c r="D159" s="1"/>
    </row>
    <row r="160" spans="1:4" x14ac:dyDescent="0.25">
      <c r="A160" s="1"/>
      <c r="B160" s="1"/>
      <c r="C160" s="1"/>
      <c r="D160" s="1"/>
    </row>
    <row r="161" spans="1:4" x14ac:dyDescent="0.25">
      <c r="A161" s="1"/>
      <c r="B161" s="1"/>
      <c r="C161" s="1"/>
      <c r="D161" s="1"/>
    </row>
    <row r="162" spans="1:4" x14ac:dyDescent="0.25">
      <c r="A162" s="1"/>
      <c r="B162" s="1"/>
      <c r="C162" s="1"/>
      <c r="D162" s="1"/>
    </row>
    <row r="163" spans="1:4" x14ac:dyDescent="0.25">
      <c r="A163" s="1"/>
      <c r="B163" s="1"/>
      <c r="C163" s="1"/>
      <c r="D163" s="1"/>
    </row>
    <row r="164" spans="1:4" x14ac:dyDescent="0.25">
      <c r="A164" s="1"/>
      <c r="B164" s="1"/>
      <c r="C164" s="1"/>
      <c r="D164" s="1"/>
    </row>
    <row r="165" spans="1:4" x14ac:dyDescent="0.25">
      <c r="A165" s="1"/>
      <c r="B165" s="1"/>
      <c r="C165" s="1"/>
      <c r="D165" s="1"/>
    </row>
    <row r="166" spans="1:4" x14ac:dyDescent="0.25">
      <c r="A166" s="1"/>
      <c r="B166" s="1"/>
      <c r="C166" s="1"/>
      <c r="D166" s="1"/>
    </row>
    <row r="167" spans="1:4" x14ac:dyDescent="0.25">
      <c r="A167" s="1"/>
      <c r="B167" s="1"/>
      <c r="C167" s="1"/>
      <c r="D167" s="1"/>
    </row>
    <row r="168" spans="1:4" x14ac:dyDescent="0.25">
      <c r="A168" s="1"/>
      <c r="B168" s="1"/>
      <c r="C168" s="1"/>
      <c r="D168" s="1"/>
    </row>
    <row r="169" spans="1:4" x14ac:dyDescent="0.25">
      <c r="A169" s="1"/>
      <c r="B169" s="1"/>
      <c r="C169" s="1"/>
      <c r="D169" s="1"/>
    </row>
    <row r="170" spans="1:4" x14ac:dyDescent="0.25">
      <c r="A170" s="1"/>
      <c r="B170" s="1"/>
      <c r="C170" s="1"/>
      <c r="D170" s="1"/>
    </row>
    <row r="171" spans="1:4" x14ac:dyDescent="0.25">
      <c r="A171" s="1"/>
      <c r="B171" s="1"/>
      <c r="C171" s="1"/>
      <c r="D171" s="1"/>
    </row>
    <row r="172" spans="1:4" x14ac:dyDescent="0.25">
      <c r="A172" s="1"/>
      <c r="B172" s="1"/>
      <c r="C172" s="1"/>
      <c r="D172" s="1"/>
    </row>
    <row r="173" spans="1:4" x14ac:dyDescent="0.25">
      <c r="A173" s="1"/>
      <c r="B173" s="1"/>
      <c r="C173" s="1"/>
      <c r="D173" s="1"/>
    </row>
    <row r="174" spans="1:4" x14ac:dyDescent="0.25">
      <c r="A174" s="1"/>
      <c r="B174" s="1"/>
      <c r="C174" s="1"/>
      <c r="D174" s="1"/>
    </row>
    <row r="175" spans="1:4" x14ac:dyDescent="0.25">
      <c r="A175" s="1"/>
      <c r="B175" s="1"/>
      <c r="C175" s="1"/>
      <c r="D175" s="1"/>
    </row>
    <row r="176" spans="1:4" x14ac:dyDescent="0.25">
      <c r="A176" s="1"/>
      <c r="B176" s="1"/>
      <c r="C176" s="1"/>
      <c r="D176" s="1"/>
    </row>
    <row r="177" spans="1:4" x14ac:dyDescent="0.25">
      <c r="A177" s="1"/>
      <c r="B177" s="1"/>
      <c r="C177" s="1"/>
      <c r="D177" s="1"/>
    </row>
    <row r="178" spans="1:4" x14ac:dyDescent="0.25">
      <c r="A178" s="1"/>
      <c r="B178" s="1"/>
      <c r="C178" s="1"/>
      <c r="D178" s="1"/>
    </row>
    <row r="179" spans="1:4" x14ac:dyDescent="0.25">
      <c r="A179" s="1"/>
      <c r="B179" s="1"/>
      <c r="C179" s="1"/>
      <c r="D179" s="1"/>
    </row>
    <row r="180" spans="1:4" x14ac:dyDescent="0.25">
      <c r="A180" s="1"/>
      <c r="B180" s="1"/>
      <c r="C180" s="1"/>
      <c r="D180" s="1"/>
    </row>
    <row r="181" spans="1:4" x14ac:dyDescent="0.25">
      <c r="A181" s="1"/>
      <c r="B181" s="1"/>
      <c r="C181" s="1"/>
      <c r="D181" s="1"/>
    </row>
    <row r="182" spans="1:4" x14ac:dyDescent="0.25">
      <c r="A182" s="1"/>
      <c r="B182" s="1"/>
      <c r="C182" s="1"/>
      <c r="D182" s="1"/>
    </row>
    <row r="183" spans="1:4" x14ac:dyDescent="0.25">
      <c r="A183" s="1"/>
      <c r="B183" s="1"/>
      <c r="C183" s="1"/>
      <c r="D183" s="1"/>
    </row>
    <row r="184" spans="1:4" x14ac:dyDescent="0.25">
      <c r="A184" s="1"/>
      <c r="B184" s="1"/>
      <c r="C184" s="1"/>
      <c r="D184" s="1"/>
    </row>
    <row r="185" spans="1:4" x14ac:dyDescent="0.25">
      <c r="A185" s="1"/>
      <c r="B185" s="1"/>
      <c r="C185" s="1"/>
      <c r="D185" s="1"/>
    </row>
    <row r="186" spans="1:4" x14ac:dyDescent="0.25">
      <c r="A186" s="1"/>
      <c r="B186" s="1"/>
      <c r="C186" s="1"/>
      <c r="D186" s="1"/>
    </row>
    <row r="187" spans="1:4" x14ac:dyDescent="0.25">
      <c r="A187" s="1"/>
      <c r="B187" s="1"/>
      <c r="C187" s="1"/>
      <c r="D187" s="1"/>
    </row>
    <row r="188" spans="1:4" x14ac:dyDescent="0.25">
      <c r="A188" s="1"/>
      <c r="B188" s="1"/>
      <c r="C188" s="1"/>
      <c r="D188" s="1"/>
    </row>
    <row r="189" spans="1:4" x14ac:dyDescent="0.25">
      <c r="A189" s="1"/>
      <c r="B189" s="1"/>
      <c r="C189" s="1"/>
      <c r="D189" s="1"/>
    </row>
    <row r="190" spans="1:4" x14ac:dyDescent="0.25">
      <c r="A190" s="1"/>
      <c r="B190" s="1"/>
      <c r="C190" s="1"/>
      <c r="D190" s="1"/>
    </row>
    <row r="191" spans="1:4" x14ac:dyDescent="0.25">
      <c r="A191" s="1"/>
      <c r="B191" s="1"/>
      <c r="C191" s="1"/>
      <c r="D191" s="1"/>
    </row>
    <row r="192" spans="1:4" x14ac:dyDescent="0.25">
      <c r="A192" s="1"/>
      <c r="B192" s="1"/>
      <c r="C192" s="1"/>
      <c r="D192" s="1"/>
    </row>
    <row r="193" spans="1:4" x14ac:dyDescent="0.25">
      <c r="A193" s="1"/>
      <c r="B193" s="1"/>
      <c r="C193" s="1"/>
      <c r="D193" s="1"/>
    </row>
    <row r="194" spans="1:4" x14ac:dyDescent="0.25">
      <c r="A194" s="1"/>
      <c r="B194" s="1"/>
      <c r="C194" s="1"/>
      <c r="D194" s="1"/>
    </row>
    <row r="195" spans="1:4" x14ac:dyDescent="0.25">
      <c r="A195" s="1"/>
      <c r="B195" s="1"/>
      <c r="C195" s="1"/>
      <c r="D195" s="1"/>
    </row>
    <row r="196" spans="1:4" x14ac:dyDescent="0.25">
      <c r="A196" s="1"/>
      <c r="B196" s="1"/>
      <c r="C196" s="1"/>
      <c r="D196" s="1"/>
    </row>
    <row r="197" spans="1:4" x14ac:dyDescent="0.25">
      <c r="A197" s="1"/>
      <c r="B197" s="1"/>
      <c r="C197" s="1"/>
      <c r="D197" s="1"/>
    </row>
    <row r="198" spans="1:4" x14ac:dyDescent="0.25">
      <c r="A198" s="1"/>
      <c r="B198" s="1"/>
      <c r="C198" s="1"/>
      <c r="D198" s="1"/>
    </row>
    <row r="199" spans="1:4" x14ac:dyDescent="0.25">
      <c r="A199" s="1"/>
      <c r="B199" s="1"/>
      <c r="C199" s="1"/>
      <c r="D199" s="1"/>
    </row>
    <row r="200" spans="1:4" x14ac:dyDescent="0.25">
      <c r="A200" s="1"/>
      <c r="B200" s="1"/>
      <c r="C200" s="1"/>
      <c r="D200" s="1"/>
    </row>
    <row r="201" spans="1:4" x14ac:dyDescent="0.25">
      <c r="A201" s="1"/>
      <c r="B201" s="1"/>
      <c r="C201" s="1"/>
      <c r="D201" s="1"/>
    </row>
    <row r="202" spans="1:4" x14ac:dyDescent="0.25">
      <c r="A202" s="1"/>
      <c r="B202" s="1"/>
      <c r="C202" s="1"/>
      <c r="D202" s="1"/>
    </row>
    <row r="203" spans="1:4" x14ac:dyDescent="0.25">
      <c r="A203" s="1"/>
      <c r="B203" s="1"/>
      <c r="C203" s="1"/>
      <c r="D203" s="1"/>
    </row>
    <row r="204" spans="1:4" x14ac:dyDescent="0.25">
      <c r="A204" s="1"/>
      <c r="B204" s="1"/>
      <c r="C204" s="1"/>
      <c r="D204" s="1"/>
    </row>
    <row r="205" spans="1:4" x14ac:dyDescent="0.25">
      <c r="A205" s="1"/>
      <c r="B205" s="1"/>
      <c r="C205" s="1"/>
      <c r="D205" s="1"/>
    </row>
    <row r="206" spans="1:4" x14ac:dyDescent="0.25">
      <c r="A206" s="1"/>
      <c r="B206" s="1"/>
      <c r="C206" s="1"/>
      <c r="D206" s="1"/>
    </row>
    <row r="207" spans="1:4" x14ac:dyDescent="0.25">
      <c r="A207" s="1"/>
      <c r="B207" s="1"/>
      <c r="C207" s="1"/>
      <c r="D207" s="1"/>
    </row>
    <row r="208" spans="1:4" x14ac:dyDescent="0.25">
      <c r="A208" s="1"/>
      <c r="B208" s="1"/>
      <c r="C208" s="1"/>
      <c r="D208" s="1"/>
    </row>
    <row r="209" spans="1:4" x14ac:dyDescent="0.25">
      <c r="A209" s="1"/>
      <c r="B209" s="1"/>
      <c r="C209" s="1"/>
      <c r="D209" s="1"/>
    </row>
    <row r="210" spans="1:4" x14ac:dyDescent="0.25">
      <c r="A210" s="1"/>
      <c r="B210" s="1"/>
      <c r="C210" s="1"/>
      <c r="D210" s="1"/>
    </row>
    <row r="211" spans="1:4" x14ac:dyDescent="0.25">
      <c r="A211" s="1"/>
      <c r="B211" s="1"/>
      <c r="C211" s="1"/>
      <c r="D211" s="1"/>
    </row>
    <row r="212" spans="1:4" x14ac:dyDescent="0.25">
      <c r="A212" s="1"/>
      <c r="B212" s="1"/>
      <c r="C212" s="1"/>
      <c r="D212" s="1"/>
    </row>
    <row r="213" spans="1:4" x14ac:dyDescent="0.25">
      <c r="A213" s="1"/>
      <c r="B213" s="1"/>
      <c r="C213" s="1"/>
      <c r="D213" s="1"/>
    </row>
    <row r="214" spans="1:4" x14ac:dyDescent="0.25">
      <c r="A214" s="1"/>
      <c r="B214" s="1"/>
      <c r="C214" s="1"/>
      <c r="D214" s="1"/>
    </row>
    <row r="215" spans="1:4" x14ac:dyDescent="0.25">
      <c r="A215" s="1"/>
      <c r="B215" s="1"/>
      <c r="C215" s="1"/>
      <c r="D215" s="1"/>
    </row>
    <row r="216" spans="1:4" x14ac:dyDescent="0.25">
      <c r="A216" s="1"/>
      <c r="B216" s="1"/>
      <c r="C216" s="1"/>
      <c r="D216" s="1"/>
    </row>
    <row r="217" spans="1:4" x14ac:dyDescent="0.25">
      <c r="A217" s="1"/>
      <c r="B217" s="1"/>
      <c r="C217" s="1"/>
      <c r="D217" s="1"/>
    </row>
    <row r="218" spans="1:4" x14ac:dyDescent="0.25">
      <c r="A218" s="1"/>
      <c r="B218" s="1"/>
      <c r="C218" s="1"/>
      <c r="D218" s="1"/>
    </row>
    <row r="219" spans="1:4" x14ac:dyDescent="0.25">
      <c r="A219" s="1"/>
      <c r="B219" s="1"/>
      <c r="C219" s="1"/>
      <c r="D219" s="1"/>
    </row>
    <row r="220" spans="1:4" x14ac:dyDescent="0.25">
      <c r="A220" s="1"/>
      <c r="B220" s="1"/>
      <c r="C220" s="1"/>
      <c r="D220" s="1"/>
    </row>
    <row r="221" spans="1:4" x14ac:dyDescent="0.25">
      <c r="A221" s="1"/>
      <c r="B221" s="1"/>
      <c r="C221" s="1"/>
      <c r="D221" s="1"/>
    </row>
    <row r="222" spans="1:4" x14ac:dyDescent="0.25">
      <c r="A222" s="1"/>
      <c r="B222" s="1"/>
      <c r="C222" s="1"/>
      <c r="D222" s="1"/>
    </row>
    <row r="223" spans="1:4" x14ac:dyDescent="0.25">
      <c r="A223" s="1"/>
      <c r="B223" s="1"/>
      <c r="C223" s="1"/>
      <c r="D223" s="1"/>
    </row>
    <row r="224" spans="1:4" x14ac:dyDescent="0.25">
      <c r="A224" s="1"/>
      <c r="B224" s="1"/>
      <c r="C224" s="1"/>
      <c r="D224" s="1"/>
    </row>
    <row r="225" spans="1:4" x14ac:dyDescent="0.25">
      <c r="A225" s="1"/>
      <c r="B225" s="1"/>
      <c r="C225" s="1"/>
      <c r="D225" s="1"/>
    </row>
    <row r="226" spans="1:4" x14ac:dyDescent="0.25">
      <c r="A226" s="1"/>
      <c r="B226" s="1"/>
      <c r="C226" s="1"/>
      <c r="D226" s="1"/>
    </row>
    <row r="227" spans="1:4" x14ac:dyDescent="0.25">
      <c r="A227" s="1"/>
      <c r="B227" s="1"/>
      <c r="C227" s="1"/>
      <c r="D227" s="1"/>
    </row>
    <row r="228" spans="1:4" x14ac:dyDescent="0.25">
      <c r="A228" s="1"/>
      <c r="B228" s="1"/>
      <c r="C228" s="1"/>
      <c r="D228" s="1"/>
    </row>
    <row r="229" spans="1:4" x14ac:dyDescent="0.25">
      <c r="A229" s="1"/>
      <c r="B229" s="1"/>
      <c r="C229" s="1"/>
      <c r="D229" s="1"/>
    </row>
    <row r="230" spans="1:4" x14ac:dyDescent="0.25">
      <c r="A230" s="1"/>
      <c r="B230" s="1"/>
      <c r="C230" s="1"/>
      <c r="D230" s="1"/>
    </row>
    <row r="231" spans="1:4" x14ac:dyDescent="0.25">
      <c r="A231" s="1"/>
      <c r="B231" s="1"/>
      <c r="C231" s="1"/>
      <c r="D231" s="1"/>
    </row>
    <row r="232" spans="1:4" x14ac:dyDescent="0.25">
      <c r="A232" s="1"/>
      <c r="B232" s="1"/>
      <c r="C232" s="1"/>
      <c r="D232" s="1"/>
    </row>
    <row r="233" spans="1:4" x14ac:dyDescent="0.25">
      <c r="A233" s="1"/>
      <c r="B233" s="1"/>
      <c r="C233" s="1"/>
      <c r="D233" s="1"/>
    </row>
    <row r="234" spans="1:4" x14ac:dyDescent="0.25">
      <c r="A234" s="1"/>
      <c r="B234" s="1"/>
      <c r="C234" s="1"/>
      <c r="D234" s="1"/>
    </row>
    <row r="235" spans="1:4" x14ac:dyDescent="0.25">
      <c r="A235" s="1"/>
      <c r="B235" s="1"/>
      <c r="C235" s="1"/>
      <c r="D235" s="1"/>
    </row>
    <row r="236" spans="1:4" x14ac:dyDescent="0.25">
      <c r="A236" s="1"/>
      <c r="B236" s="1"/>
      <c r="C236" s="1"/>
      <c r="D236" s="1"/>
    </row>
    <row r="237" spans="1:4" x14ac:dyDescent="0.25">
      <c r="A237" s="1"/>
      <c r="B237" s="1"/>
      <c r="C237" s="1"/>
      <c r="D237" s="1"/>
    </row>
    <row r="238" spans="1:4" x14ac:dyDescent="0.25">
      <c r="A238" s="1"/>
      <c r="B238" s="1"/>
      <c r="C238" s="1"/>
      <c r="D238" s="1"/>
    </row>
    <row r="239" spans="1:4" x14ac:dyDescent="0.25">
      <c r="A239" s="1"/>
      <c r="B239" s="1"/>
      <c r="C239" s="1"/>
      <c r="D239" s="1"/>
    </row>
    <row r="240" spans="1:4" x14ac:dyDescent="0.25">
      <c r="A240" s="1"/>
      <c r="B240" s="1"/>
      <c r="C240" s="1"/>
      <c r="D240" s="1"/>
    </row>
    <row r="241" spans="1:4" x14ac:dyDescent="0.25">
      <c r="A241" s="1"/>
      <c r="B241" s="1"/>
      <c r="C241" s="1"/>
      <c r="D241" s="1"/>
    </row>
    <row r="242" spans="1:4" x14ac:dyDescent="0.25">
      <c r="A242" s="1"/>
      <c r="B242" s="1"/>
      <c r="C242" s="1"/>
      <c r="D242" s="1"/>
    </row>
    <row r="243" spans="1:4" x14ac:dyDescent="0.25">
      <c r="A243" s="1"/>
      <c r="B243" s="1"/>
      <c r="C243" s="1"/>
      <c r="D243" s="1"/>
    </row>
    <row r="244" spans="1:4" x14ac:dyDescent="0.25">
      <c r="A244" s="1"/>
      <c r="B244" s="1"/>
      <c r="C244" s="1"/>
      <c r="D244" s="1"/>
    </row>
    <row r="245" spans="1:4" x14ac:dyDescent="0.25">
      <c r="A245" s="1"/>
      <c r="B245" s="1"/>
      <c r="C245" s="1"/>
      <c r="D245" s="1"/>
    </row>
    <row r="246" spans="1:4" x14ac:dyDescent="0.25">
      <c r="A246" s="1"/>
      <c r="B246" s="1"/>
      <c r="C246" s="1"/>
      <c r="D246" s="1"/>
    </row>
    <row r="247" spans="1:4" x14ac:dyDescent="0.25">
      <c r="A247" s="1"/>
      <c r="B247" s="1"/>
      <c r="C247" s="1"/>
      <c r="D247" s="1"/>
    </row>
    <row r="248" spans="1:4" x14ac:dyDescent="0.25">
      <c r="A248" s="1"/>
      <c r="B248" s="1"/>
      <c r="C248" s="1"/>
      <c r="D248" s="1"/>
    </row>
    <row r="249" spans="1:4" x14ac:dyDescent="0.25">
      <c r="A249" s="1"/>
      <c r="B249" s="1"/>
      <c r="C249" s="1"/>
      <c r="D249" s="1"/>
    </row>
    <row r="250" spans="1:4" x14ac:dyDescent="0.25">
      <c r="A250" s="1"/>
      <c r="B250" s="1"/>
      <c r="C250" s="1"/>
      <c r="D250" s="1"/>
    </row>
    <row r="251" spans="1:4" x14ac:dyDescent="0.25">
      <c r="A251" s="1"/>
      <c r="B251" s="1"/>
      <c r="C251" s="1"/>
      <c r="D251" s="1"/>
    </row>
    <row r="252" spans="1:4" x14ac:dyDescent="0.25">
      <c r="A252" s="1"/>
      <c r="B252" s="1"/>
      <c r="C252" s="1"/>
      <c r="D252" s="1"/>
    </row>
    <row r="253" spans="1:4" x14ac:dyDescent="0.25">
      <c r="A253" s="1"/>
      <c r="B253" s="1"/>
      <c r="C253" s="1"/>
      <c r="D253" s="1"/>
    </row>
    <row r="254" spans="1:4" x14ac:dyDescent="0.25">
      <c r="A254" s="1"/>
      <c r="B254" s="1"/>
      <c r="C254" s="1"/>
      <c r="D254" s="1"/>
    </row>
    <row r="255" spans="1:4" x14ac:dyDescent="0.25">
      <c r="A255" s="1"/>
      <c r="B255" s="1"/>
      <c r="C255" s="1"/>
      <c r="D255" s="1"/>
    </row>
    <row r="256" spans="1:4" x14ac:dyDescent="0.25">
      <c r="A256" s="1"/>
      <c r="B256" s="1"/>
      <c r="C256" s="1"/>
      <c r="D256" s="1"/>
    </row>
    <row r="257" spans="1:4" x14ac:dyDescent="0.25">
      <c r="A257" s="1"/>
      <c r="B257" s="1"/>
      <c r="C257" s="1"/>
      <c r="D257" s="1"/>
    </row>
    <row r="258" spans="1:4" x14ac:dyDescent="0.25">
      <c r="A258" s="1"/>
      <c r="B258" s="1"/>
      <c r="C258" s="1"/>
      <c r="D258" s="1"/>
    </row>
    <row r="259" spans="1:4" x14ac:dyDescent="0.25">
      <c r="A259" s="1"/>
      <c r="B259" s="1"/>
      <c r="C259" s="1"/>
      <c r="D259" s="1"/>
    </row>
    <row r="260" spans="1:4" x14ac:dyDescent="0.25">
      <c r="A260" s="1"/>
      <c r="B260" s="1"/>
      <c r="C260" s="1"/>
      <c r="D260" s="1"/>
    </row>
    <row r="261" spans="1:4" x14ac:dyDescent="0.25">
      <c r="A261" s="1"/>
      <c r="B261" s="1"/>
      <c r="C261" s="1"/>
      <c r="D261" s="1"/>
    </row>
    <row r="262" spans="1:4" x14ac:dyDescent="0.25">
      <c r="A262" s="1"/>
      <c r="B262" s="1"/>
      <c r="C262" s="1"/>
      <c r="D262" s="1"/>
    </row>
    <row r="263" spans="1:4" x14ac:dyDescent="0.25">
      <c r="A263" s="1"/>
      <c r="B263" s="1"/>
      <c r="C263" s="1"/>
      <c r="D263" s="1"/>
    </row>
    <row r="264" spans="1:4" x14ac:dyDescent="0.25">
      <c r="A264" s="1"/>
      <c r="B264" s="1"/>
      <c r="C264" s="1"/>
      <c r="D264" s="1"/>
    </row>
    <row r="265" spans="1:4" x14ac:dyDescent="0.25">
      <c r="A265" s="1"/>
      <c r="B265" s="1"/>
      <c r="C265" s="1"/>
      <c r="D265" s="1"/>
    </row>
    <row r="266" spans="1:4" x14ac:dyDescent="0.25">
      <c r="A266" s="1"/>
      <c r="B266" s="1"/>
      <c r="C266" s="1"/>
      <c r="D266" s="1"/>
    </row>
    <row r="267" spans="1:4" x14ac:dyDescent="0.25">
      <c r="A267" s="1"/>
      <c r="B267" s="1"/>
      <c r="C267" s="1"/>
      <c r="D267" s="1"/>
    </row>
    <row r="268" spans="1:4" x14ac:dyDescent="0.25">
      <c r="A268" s="1"/>
      <c r="B268" s="1"/>
      <c r="C268" s="1"/>
      <c r="D268" s="1"/>
    </row>
    <row r="269" spans="1:4" x14ac:dyDescent="0.25">
      <c r="A269" s="1"/>
      <c r="B269" s="1"/>
      <c r="C269" s="1"/>
      <c r="D269" s="1"/>
    </row>
    <row r="270" spans="1:4" x14ac:dyDescent="0.25">
      <c r="A270" s="1"/>
      <c r="B270" s="1"/>
      <c r="C270" s="1"/>
      <c r="D270" s="1"/>
    </row>
    <row r="271" spans="1:4" x14ac:dyDescent="0.25">
      <c r="A271" s="1"/>
      <c r="B271" s="1"/>
      <c r="C271" s="1"/>
      <c r="D271" s="1"/>
    </row>
    <row r="272" spans="1:4" x14ac:dyDescent="0.25">
      <c r="A272" s="1"/>
      <c r="B272" s="1"/>
      <c r="C272" s="1"/>
      <c r="D272" s="1"/>
    </row>
    <row r="273" spans="1:4" x14ac:dyDescent="0.25">
      <c r="A273" s="1"/>
      <c r="B273" s="1"/>
      <c r="C273" s="1"/>
      <c r="D273" s="1"/>
    </row>
    <row r="274" spans="1:4" x14ac:dyDescent="0.25">
      <c r="A274" s="1"/>
      <c r="B274" s="1"/>
      <c r="C274" s="1"/>
      <c r="D274" s="1"/>
    </row>
    <row r="275" spans="1:4" x14ac:dyDescent="0.25">
      <c r="A275" s="1"/>
      <c r="B275" s="1"/>
      <c r="C275" s="1"/>
      <c r="D275" s="1"/>
    </row>
    <row r="276" spans="1:4" x14ac:dyDescent="0.25">
      <c r="A276" s="1"/>
      <c r="B276" s="1"/>
      <c r="C276" s="1"/>
      <c r="D276" s="1"/>
    </row>
    <row r="277" spans="1:4" x14ac:dyDescent="0.25">
      <c r="A277" s="1"/>
      <c r="B277" s="1"/>
      <c r="C277" s="1"/>
      <c r="D277" s="1"/>
    </row>
    <row r="278" spans="1:4" x14ac:dyDescent="0.25">
      <c r="A278" s="1"/>
      <c r="B278" s="1"/>
      <c r="C278" s="1"/>
      <c r="D278" s="1"/>
    </row>
    <row r="279" spans="1:4" x14ac:dyDescent="0.25">
      <c r="A279" s="1"/>
      <c r="B279" s="1"/>
      <c r="C279" s="1"/>
      <c r="D279" s="1"/>
    </row>
    <row r="280" spans="1:4" x14ac:dyDescent="0.25">
      <c r="A280" s="1"/>
      <c r="B280" s="1"/>
      <c r="C280" s="1"/>
      <c r="D280" s="1"/>
    </row>
    <row r="281" spans="1:4" x14ac:dyDescent="0.25">
      <c r="A281" s="1"/>
      <c r="B281" s="1"/>
      <c r="C281" s="1"/>
      <c r="D281" s="1"/>
    </row>
    <row r="282" spans="1:4" x14ac:dyDescent="0.25">
      <c r="A282" s="1"/>
      <c r="B282" s="1"/>
      <c r="C282" s="1"/>
      <c r="D282" s="1"/>
    </row>
    <row r="283" spans="1:4" x14ac:dyDescent="0.25">
      <c r="A283" s="1"/>
      <c r="B283" s="1"/>
      <c r="C283" s="1"/>
      <c r="D283" s="1"/>
    </row>
    <row r="284" spans="1:4" x14ac:dyDescent="0.25">
      <c r="A284" s="1"/>
      <c r="B284" s="1"/>
      <c r="C284" s="1"/>
      <c r="D284" s="1"/>
    </row>
    <row r="285" spans="1:4" x14ac:dyDescent="0.25">
      <c r="A285" s="1"/>
      <c r="B285" s="1"/>
      <c r="C285" s="1"/>
      <c r="D285" s="1"/>
    </row>
    <row r="286" spans="1:4" x14ac:dyDescent="0.25">
      <c r="A286" s="1"/>
      <c r="B286" s="1"/>
      <c r="C286" s="1"/>
      <c r="D286" s="1"/>
    </row>
    <row r="287" spans="1:4" x14ac:dyDescent="0.25">
      <c r="A287" s="1"/>
      <c r="B287" s="1"/>
      <c r="C287" s="1"/>
      <c r="D287" s="1"/>
    </row>
    <row r="288" spans="1:4" x14ac:dyDescent="0.25">
      <c r="A288" s="1"/>
      <c r="B288" s="1"/>
      <c r="C288" s="1"/>
      <c r="D288" s="1"/>
    </row>
    <row r="289" spans="1:4" x14ac:dyDescent="0.25">
      <c r="A289" s="1"/>
      <c r="B289" s="1"/>
      <c r="C289" s="1"/>
      <c r="D289" s="1"/>
    </row>
    <row r="290" spans="1:4" x14ac:dyDescent="0.25">
      <c r="A290" s="1"/>
      <c r="B290" s="1"/>
      <c r="C290" s="1"/>
      <c r="D290" s="1"/>
    </row>
    <row r="291" spans="1:4" x14ac:dyDescent="0.25">
      <c r="A291" s="1"/>
      <c r="B291" s="1"/>
      <c r="C291" s="1"/>
      <c r="D291" s="1"/>
    </row>
    <row r="292" spans="1:4" x14ac:dyDescent="0.25">
      <c r="A292" s="1"/>
      <c r="B292" s="1"/>
      <c r="C292" s="1"/>
      <c r="D292" s="1"/>
    </row>
    <row r="293" spans="1:4" x14ac:dyDescent="0.25">
      <c r="A293" s="1"/>
      <c r="B293" s="1"/>
      <c r="C293" s="1"/>
      <c r="D293" s="1"/>
    </row>
    <row r="294" spans="1:4" x14ac:dyDescent="0.25">
      <c r="A294" s="1"/>
      <c r="B294" s="1"/>
      <c r="C294" s="1"/>
      <c r="D294" s="1"/>
    </row>
    <row r="295" spans="1:4" x14ac:dyDescent="0.25">
      <c r="A295" s="1"/>
      <c r="B295" s="1"/>
      <c r="C295" s="1"/>
      <c r="D295" s="1"/>
    </row>
    <row r="296" spans="1:4" x14ac:dyDescent="0.25">
      <c r="A296" s="1"/>
      <c r="B296" s="1"/>
      <c r="C296" s="1"/>
      <c r="D296" s="1"/>
    </row>
    <row r="297" spans="1:4" x14ac:dyDescent="0.25">
      <c r="A297" s="1"/>
      <c r="B297" s="1"/>
      <c r="C297" s="1"/>
      <c r="D297" s="1"/>
    </row>
    <row r="298" spans="1:4" x14ac:dyDescent="0.25">
      <c r="A298" s="1"/>
      <c r="B298" s="1"/>
      <c r="C298" s="1"/>
      <c r="D298" s="1"/>
    </row>
    <row r="299" spans="1:4" x14ac:dyDescent="0.25">
      <c r="A299" s="1"/>
      <c r="B299" s="1"/>
      <c r="C299" s="1"/>
      <c r="D299" s="1"/>
    </row>
    <row r="300" spans="1:4" x14ac:dyDescent="0.25">
      <c r="A300" s="1"/>
      <c r="B300" s="1"/>
      <c r="C300" s="1"/>
      <c r="D300" s="1"/>
    </row>
    <row r="301" spans="1:4" x14ac:dyDescent="0.25">
      <c r="A301" s="1"/>
      <c r="B301" s="1"/>
      <c r="C301" s="1"/>
      <c r="D301" s="1"/>
    </row>
    <row r="302" spans="1:4" x14ac:dyDescent="0.25">
      <c r="A302" s="1"/>
      <c r="B302" s="1"/>
      <c r="C302" s="1"/>
      <c r="D302" s="1"/>
    </row>
    <row r="303" spans="1:4" x14ac:dyDescent="0.25">
      <c r="A303" s="1"/>
      <c r="B303" s="1"/>
      <c r="C303" s="1"/>
      <c r="D303" s="1"/>
    </row>
    <row r="304" spans="1:4" x14ac:dyDescent="0.25">
      <c r="A304" s="1"/>
      <c r="B304" s="1"/>
      <c r="C304" s="1"/>
      <c r="D304" s="1"/>
    </row>
    <row r="305" spans="1:4" x14ac:dyDescent="0.25">
      <c r="A305" s="1"/>
      <c r="B305" s="1"/>
      <c r="C305" s="1"/>
      <c r="D305" s="1"/>
    </row>
    <row r="306" spans="1:4" x14ac:dyDescent="0.25">
      <c r="A306" s="1"/>
      <c r="B306" s="1"/>
      <c r="C306" s="1"/>
      <c r="D306" s="1"/>
    </row>
    <row r="307" spans="1:4" x14ac:dyDescent="0.25">
      <c r="A307" s="1"/>
      <c r="B307" s="1"/>
      <c r="C307" s="1"/>
      <c r="D307" s="1"/>
    </row>
    <row r="308" spans="1:4" x14ac:dyDescent="0.25">
      <c r="A308" s="1"/>
      <c r="B308" s="1"/>
      <c r="C308" s="1"/>
      <c r="D308" s="1"/>
    </row>
    <row r="309" spans="1:4" x14ac:dyDescent="0.25">
      <c r="A309" s="1"/>
      <c r="B309" s="1"/>
      <c r="C309" s="1"/>
      <c r="D309" s="1"/>
    </row>
    <row r="310" spans="1:4" x14ac:dyDescent="0.25">
      <c r="A310" s="1"/>
      <c r="B310" s="1"/>
      <c r="C310" s="1"/>
      <c r="D310" s="1"/>
    </row>
    <row r="311" spans="1:4" x14ac:dyDescent="0.25">
      <c r="A311" s="1"/>
      <c r="B311" s="1"/>
      <c r="C311" s="1"/>
      <c r="D311" s="1"/>
    </row>
    <row r="312" spans="1:4" x14ac:dyDescent="0.25">
      <c r="A312" s="1"/>
      <c r="B312" s="1"/>
      <c r="C312" s="1"/>
      <c r="D312" s="1"/>
    </row>
    <row r="313" spans="1:4" x14ac:dyDescent="0.25">
      <c r="A313" s="1"/>
      <c r="B313" s="1"/>
      <c r="C313" s="1"/>
      <c r="D313" s="1"/>
    </row>
    <row r="314" spans="1:4" x14ac:dyDescent="0.25">
      <c r="A314" s="1"/>
      <c r="B314" s="1"/>
      <c r="C314" s="1"/>
      <c r="D314" s="1"/>
    </row>
    <row r="315" spans="1:4" x14ac:dyDescent="0.25">
      <c r="A315" s="1"/>
      <c r="B315" s="1"/>
      <c r="C315" s="1"/>
      <c r="D315" s="1"/>
    </row>
    <row r="316" spans="1:4" x14ac:dyDescent="0.25">
      <c r="A316" s="1"/>
      <c r="B316" s="1"/>
      <c r="C316" s="1"/>
      <c r="D316" s="1"/>
    </row>
    <row r="317" spans="1:4" x14ac:dyDescent="0.25">
      <c r="A317" s="1"/>
      <c r="B317" s="1"/>
      <c r="C317" s="1"/>
      <c r="D317" s="1"/>
    </row>
    <row r="318" spans="1:4" x14ac:dyDescent="0.25">
      <c r="A318" s="1"/>
      <c r="B318" s="1"/>
      <c r="C318" s="1"/>
      <c r="D318" s="1"/>
    </row>
    <row r="319" spans="1:4" x14ac:dyDescent="0.25">
      <c r="A319" s="1"/>
      <c r="B319" s="1"/>
      <c r="C319" s="1"/>
      <c r="D319" s="1"/>
    </row>
    <row r="320" spans="1:4" x14ac:dyDescent="0.25">
      <c r="A320" s="1"/>
      <c r="B320" s="1"/>
      <c r="C320" s="1"/>
      <c r="D320" s="1"/>
    </row>
    <row r="321" spans="1:4" x14ac:dyDescent="0.25">
      <c r="A321" s="1"/>
      <c r="B321" s="1"/>
      <c r="C321" s="1"/>
      <c r="D321" s="1"/>
    </row>
    <row r="322" spans="1:4" x14ac:dyDescent="0.25">
      <c r="A322" s="1"/>
      <c r="B322" s="1"/>
      <c r="C322" s="1"/>
      <c r="D322" s="1"/>
    </row>
    <row r="323" spans="1:4" x14ac:dyDescent="0.25">
      <c r="A323" s="1"/>
      <c r="B323" s="1"/>
      <c r="C323" s="1"/>
      <c r="D323" s="1"/>
    </row>
    <row r="324" spans="1:4" x14ac:dyDescent="0.25">
      <c r="A324" s="1"/>
      <c r="B324" s="1"/>
      <c r="C324" s="1"/>
      <c r="D324" s="1"/>
    </row>
    <row r="325" spans="1:4" x14ac:dyDescent="0.25">
      <c r="A325" s="1"/>
      <c r="B325" s="1"/>
      <c r="C325" s="1"/>
      <c r="D325" s="1"/>
    </row>
    <row r="326" spans="1:4" x14ac:dyDescent="0.25">
      <c r="A326" s="1"/>
      <c r="B326" s="1"/>
      <c r="C326" s="1"/>
      <c r="D326" s="1"/>
    </row>
    <row r="327" spans="1:4" x14ac:dyDescent="0.25">
      <c r="A327" s="1"/>
      <c r="B327" s="1"/>
      <c r="C327" s="1"/>
      <c r="D327" s="1"/>
    </row>
    <row r="328" spans="1:4" x14ac:dyDescent="0.25">
      <c r="A328" s="1"/>
      <c r="B328" s="1"/>
      <c r="C328" s="1"/>
      <c r="D328" s="1"/>
    </row>
    <row r="329" spans="1:4" x14ac:dyDescent="0.25">
      <c r="A329" s="1"/>
      <c r="B329" s="1"/>
      <c r="C329" s="1"/>
      <c r="D329" s="1"/>
    </row>
    <row r="330" spans="1:4" x14ac:dyDescent="0.25">
      <c r="A330" s="1"/>
      <c r="B330" s="1"/>
      <c r="C330" s="1"/>
      <c r="D330" s="1"/>
    </row>
    <row r="331" spans="1:4" x14ac:dyDescent="0.25">
      <c r="A331" s="1"/>
      <c r="B331" s="1"/>
      <c r="C331" s="1"/>
      <c r="D331" s="1"/>
    </row>
    <row r="332" spans="1:4" x14ac:dyDescent="0.25">
      <c r="A332" s="1"/>
      <c r="B332" s="1"/>
      <c r="C332" s="1"/>
      <c r="D332" s="1"/>
    </row>
    <row r="333" spans="1:4" x14ac:dyDescent="0.25">
      <c r="A333" s="1"/>
      <c r="B333" s="1"/>
      <c r="C333" s="1"/>
      <c r="D333" s="1"/>
    </row>
    <row r="334" spans="1:4" x14ac:dyDescent="0.25">
      <c r="A334" s="1"/>
      <c r="B334" s="1"/>
      <c r="C334" s="1"/>
      <c r="D334" s="1"/>
    </row>
    <row r="335" spans="1:4" x14ac:dyDescent="0.25">
      <c r="A335" s="1"/>
      <c r="B335" s="1"/>
      <c r="C335" s="1"/>
      <c r="D335" s="1"/>
    </row>
    <row r="336" spans="1:4" x14ac:dyDescent="0.25">
      <c r="A336" s="1"/>
      <c r="B336" s="1"/>
      <c r="C336" s="1"/>
      <c r="D336" s="1"/>
    </row>
    <row r="337" spans="1:4" x14ac:dyDescent="0.25">
      <c r="A337" s="1"/>
      <c r="B337" s="1"/>
      <c r="C337" s="1"/>
      <c r="D337" s="1"/>
    </row>
    <row r="338" spans="1:4" x14ac:dyDescent="0.25">
      <c r="A338" s="1"/>
      <c r="B338" s="1"/>
      <c r="C338" s="1"/>
      <c r="D338" s="1"/>
    </row>
    <row r="339" spans="1:4" x14ac:dyDescent="0.25">
      <c r="A339" s="1"/>
      <c r="B339" s="1"/>
      <c r="C339" s="1"/>
      <c r="D339" s="1"/>
    </row>
    <row r="340" spans="1:4" x14ac:dyDescent="0.25">
      <c r="A340" s="1"/>
      <c r="B340" s="1"/>
      <c r="C340" s="1"/>
      <c r="D340" s="1"/>
    </row>
    <row r="341" spans="1:4" x14ac:dyDescent="0.25">
      <c r="A341" s="1"/>
      <c r="B341" s="1"/>
      <c r="C341" s="1"/>
      <c r="D341" s="1"/>
    </row>
    <row r="342" spans="1:4" x14ac:dyDescent="0.25">
      <c r="A342" s="1"/>
      <c r="B342" s="1"/>
      <c r="C342" s="1"/>
      <c r="D342" s="1"/>
    </row>
    <row r="343" spans="1:4" x14ac:dyDescent="0.25">
      <c r="A343" s="1"/>
      <c r="B343" s="1"/>
      <c r="C343" s="1"/>
      <c r="D343" s="1"/>
    </row>
    <row r="344" spans="1:4" x14ac:dyDescent="0.25">
      <c r="A344" s="1"/>
      <c r="B344" s="1"/>
      <c r="C344" s="1"/>
      <c r="D344" s="1"/>
    </row>
    <row r="345" spans="1:4" x14ac:dyDescent="0.25">
      <c r="A345" s="1"/>
      <c r="B345" s="1"/>
      <c r="C345" s="1"/>
      <c r="D345" s="1"/>
    </row>
    <row r="346" spans="1:4" x14ac:dyDescent="0.25">
      <c r="A346" s="1"/>
      <c r="B346" s="1"/>
      <c r="C346" s="1"/>
      <c r="D346" s="1"/>
    </row>
    <row r="347" spans="1:4" x14ac:dyDescent="0.25">
      <c r="A347" s="1"/>
      <c r="B347" s="1"/>
      <c r="C347" s="1"/>
      <c r="D347" s="1"/>
    </row>
    <row r="348" spans="1:4" x14ac:dyDescent="0.25">
      <c r="A348" s="1"/>
      <c r="B348" s="1"/>
      <c r="C348" s="1"/>
      <c r="D348" s="1"/>
    </row>
    <row r="349" spans="1:4" x14ac:dyDescent="0.25">
      <c r="A349" s="1"/>
      <c r="B349" s="1"/>
      <c r="C349" s="1"/>
      <c r="D349" s="1"/>
    </row>
    <row r="350" spans="1:4" x14ac:dyDescent="0.25">
      <c r="A350" s="1"/>
      <c r="B350" s="1"/>
      <c r="C350" s="1"/>
      <c r="D350" s="1"/>
    </row>
    <row r="351" spans="1:4" x14ac:dyDescent="0.25">
      <c r="A351" s="1"/>
      <c r="B351" s="1"/>
      <c r="C351" s="1"/>
      <c r="D351" s="1"/>
    </row>
    <row r="352" spans="1:4" x14ac:dyDescent="0.25">
      <c r="A352" s="1"/>
      <c r="B352" s="1"/>
      <c r="C352" s="1"/>
      <c r="D352" s="1"/>
    </row>
    <row r="353" spans="1:4" x14ac:dyDescent="0.25">
      <c r="A353" s="1"/>
      <c r="B353" s="1"/>
      <c r="C353" s="1"/>
      <c r="D353" s="1"/>
    </row>
    <row r="354" spans="1:4" x14ac:dyDescent="0.25">
      <c r="A354" s="1"/>
      <c r="B354" s="1"/>
      <c r="C354" s="1"/>
      <c r="D354" s="1"/>
    </row>
    <row r="355" spans="1:4" x14ac:dyDescent="0.25">
      <c r="A355" s="1"/>
      <c r="B355" s="1"/>
      <c r="C355" s="1"/>
      <c r="D355" s="1"/>
    </row>
    <row r="356" spans="1:4" x14ac:dyDescent="0.25">
      <c r="A356" s="1"/>
      <c r="B356" s="1"/>
      <c r="C356" s="1"/>
      <c r="D356" s="1"/>
    </row>
    <row r="357" spans="1:4" x14ac:dyDescent="0.25">
      <c r="A357" s="1"/>
      <c r="B357" s="1"/>
      <c r="C357" s="1"/>
      <c r="D357" s="1"/>
    </row>
    <row r="358" spans="1:4" x14ac:dyDescent="0.25">
      <c r="A358" s="1"/>
      <c r="B358" s="1"/>
      <c r="C358" s="1"/>
      <c r="D358" s="1"/>
    </row>
    <row r="359" spans="1:4" x14ac:dyDescent="0.25">
      <c r="A359" s="1"/>
      <c r="B359" s="1"/>
      <c r="C359" s="1"/>
      <c r="D359" s="1"/>
    </row>
    <row r="360" spans="1:4" x14ac:dyDescent="0.25">
      <c r="A360" s="1"/>
      <c r="B360" s="1"/>
      <c r="C360" s="1"/>
      <c r="D360" s="1"/>
    </row>
    <row r="361" spans="1:4" x14ac:dyDescent="0.25">
      <c r="A361" s="1"/>
      <c r="B361" s="1"/>
      <c r="C361" s="1"/>
      <c r="D361" s="1"/>
    </row>
    <row r="362" spans="1:4" x14ac:dyDescent="0.25">
      <c r="A362" s="1"/>
      <c r="B362" s="1"/>
      <c r="C362" s="1"/>
      <c r="D362" s="1"/>
    </row>
    <row r="363" spans="1:4" x14ac:dyDescent="0.25">
      <c r="A363" s="1"/>
      <c r="B363" s="1"/>
      <c r="C363" s="1"/>
      <c r="D363" s="1"/>
    </row>
    <row r="364" spans="1:4" x14ac:dyDescent="0.25">
      <c r="A364" s="1"/>
      <c r="B364" s="1"/>
      <c r="C364" s="1"/>
      <c r="D364" s="1"/>
    </row>
    <row r="365" spans="1:4" x14ac:dyDescent="0.25">
      <c r="A365" s="1"/>
      <c r="B365" s="1"/>
      <c r="C365" s="1"/>
      <c r="D365" s="1"/>
    </row>
    <row r="366" spans="1:4" x14ac:dyDescent="0.25">
      <c r="A366" s="1"/>
      <c r="B366" s="1"/>
      <c r="C366" s="1"/>
      <c r="D366" s="1"/>
    </row>
    <row r="367" spans="1:4" x14ac:dyDescent="0.25">
      <c r="A367" s="1"/>
      <c r="B367" s="1"/>
      <c r="C367" s="1"/>
      <c r="D367" s="1"/>
    </row>
    <row r="368" spans="1:4" x14ac:dyDescent="0.25">
      <c r="A368" s="1"/>
      <c r="B368" s="1"/>
      <c r="C368" s="1"/>
      <c r="D368" s="1"/>
    </row>
    <row r="369" spans="1:4" x14ac:dyDescent="0.25">
      <c r="A369" s="1"/>
      <c r="B369" s="1"/>
      <c r="C369" s="1"/>
      <c r="D369" s="1"/>
    </row>
    <row r="370" spans="1:4" x14ac:dyDescent="0.25">
      <c r="A370" s="1"/>
      <c r="B370" s="1"/>
      <c r="C370" s="1"/>
      <c r="D370" s="1"/>
    </row>
    <row r="371" spans="1:4" x14ac:dyDescent="0.25">
      <c r="A371" s="1"/>
      <c r="B371" s="1"/>
      <c r="C371" s="1"/>
      <c r="D371" s="1"/>
    </row>
    <row r="372" spans="1:4" x14ac:dyDescent="0.25">
      <c r="A372" s="1"/>
      <c r="B372" s="1"/>
      <c r="C372" s="1"/>
      <c r="D372" s="1"/>
    </row>
    <row r="373" spans="1:4" x14ac:dyDescent="0.25">
      <c r="A373" s="1"/>
      <c r="B373" s="1"/>
      <c r="C373" s="1"/>
      <c r="D373" s="1"/>
    </row>
    <row r="374" spans="1:4" x14ac:dyDescent="0.25">
      <c r="A374" s="1"/>
      <c r="B374" s="1"/>
      <c r="C374" s="1"/>
      <c r="D374" s="1"/>
    </row>
    <row r="375" spans="1:4" x14ac:dyDescent="0.25">
      <c r="A375" s="1"/>
      <c r="B375" s="1"/>
      <c r="C375" s="1"/>
      <c r="D375" s="1"/>
    </row>
    <row r="376" spans="1:4" x14ac:dyDescent="0.25">
      <c r="A376" s="1"/>
      <c r="B376" s="1"/>
      <c r="C376" s="1"/>
      <c r="D376" s="1"/>
    </row>
    <row r="377" spans="1:4" x14ac:dyDescent="0.25">
      <c r="A377" s="1"/>
      <c r="B377" s="1"/>
      <c r="C377" s="1"/>
      <c r="D377" s="1"/>
    </row>
    <row r="378" spans="1:4" x14ac:dyDescent="0.25">
      <c r="A378" s="1"/>
      <c r="B378" s="1"/>
      <c r="C378" s="1"/>
      <c r="D378" s="1"/>
    </row>
    <row r="379" spans="1:4" x14ac:dyDescent="0.25">
      <c r="A379" s="1"/>
      <c r="B379" s="1"/>
      <c r="C379" s="1"/>
      <c r="D379" s="1"/>
    </row>
    <row r="380" spans="1:4" x14ac:dyDescent="0.25">
      <c r="A380" s="1"/>
      <c r="B380" s="1"/>
      <c r="C380" s="1"/>
      <c r="D380" s="1"/>
    </row>
    <row r="381" spans="1:4" x14ac:dyDescent="0.25">
      <c r="A381" s="1"/>
      <c r="B381" s="1"/>
      <c r="C381" s="1"/>
      <c r="D381" s="1"/>
    </row>
    <row r="382" spans="1:4" x14ac:dyDescent="0.25">
      <c r="A382" s="1"/>
      <c r="B382" s="1"/>
      <c r="C382" s="1"/>
      <c r="D382" s="1"/>
    </row>
    <row r="383" spans="1:4" x14ac:dyDescent="0.25">
      <c r="A383" s="1"/>
      <c r="B383" s="1"/>
      <c r="C383" s="1"/>
      <c r="D383" s="1"/>
    </row>
    <row r="384" spans="1:4" x14ac:dyDescent="0.25">
      <c r="A384" s="1"/>
      <c r="B384" s="1"/>
      <c r="C384" s="1"/>
      <c r="D384" s="1"/>
    </row>
    <row r="385" spans="1:4" x14ac:dyDescent="0.25">
      <c r="A385" s="1"/>
      <c r="B385" s="1"/>
      <c r="C385" s="1"/>
      <c r="D385" s="1"/>
    </row>
    <row r="386" spans="1:4" x14ac:dyDescent="0.25">
      <c r="A386" s="1"/>
      <c r="B386" s="1"/>
      <c r="C386" s="1"/>
      <c r="D386" s="1"/>
    </row>
    <row r="387" spans="1:4" x14ac:dyDescent="0.25">
      <c r="A387" s="1"/>
      <c r="B387" s="1"/>
      <c r="C387" s="1"/>
      <c r="D387" s="1"/>
    </row>
    <row r="388" spans="1:4" x14ac:dyDescent="0.25">
      <c r="A388" s="1"/>
      <c r="B388" s="1"/>
      <c r="C388" s="1"/>
      <c r="D388" s="1"/>
    </row>
    <row r="389" spans="1:4" x14ac:dyDescent="0.25">
      <c r="A389" s="1"/>
      <c r="B389" s="1"/>
      <c r="C389" s="1"/>
      <c r="D389" s="1"/>
    </row>
    <row r="390" spans="1:4" x14ac:dyDescent="0.25">
      <c r="A390" s="1"/>
      <c r="B390" s="1"/>
      <c r="C390" s="1"/>
      <c r="D390" s="1"/>
    </row>
    <row r="391" spans="1:4" x14ac:dyDescent="0.25">
      <c r="A391" s="1"/>
      <c r="B391" s="1"/>
      <c r="C391" s="1"/>
      <c r="D391" s="1"/>
    </row>
    <row r="392" spans="1:4" x14ac:dyDescent="0.25">
      <c r="A392" s="1"/>
      <c r="B392" s="1"/>
      <c r="C392" s="1"/>
      <c r="D392" s="1"/>
    </row>
    <row r="393" spans="1:4" x14ac:dyDescent="0.25">
      <c r="A393" s="1"/>
      <c r="B393" s="1"/>
      <c r="C393" s="1"/>
      <c r="D393" s="1"/>
    </row>
    <row r="394" spans="1:4" x14ac:dyDescent="0.25">
      <c r="A394" s="1"/>
      <c r="B394" s="1"/>
      <c r="C394" s="1"/>
      <c r="D394" s="1"/>
    </row>
    <row r="395" spans="1:4" x14ac:dyDescent="0.25">
      <c r="A395" s="1"/>
      <c r="B395" s="1"/>
      <c r="C395" s="1"/>
      <c r="D395" s="1"/>
    </row>
    <row r="396" spans="1:4" x14ac:dyDescent="0.25">
      <c r="A396" s="1"/>
      <c r="B396" s="1"/>
      <c r="C396" s="1"/>
      <c r="D396" s="1"/>
    </row>
    <row r="397" spans="1:4" x14ac:dyDescent="0.25">
      <c r="A397" s="1"/>
      <c r="B397" s="1"/>
      <c r="C397" s="1"/>
      <c r="D397" s="1"/>
    </row>
    <row r="398" spans="1:4" x14ac:dyDescent="0.25">
      <c r="A398" s="1"/>
      <c r="B398" s="1"/>
      <c r="C398" s="1"/>
      <c r="D398" s="1"/>
    </row>
    <row r="399" spans="1:4" x14ac:dyDescent="0.25">
      <c r="A399" s="1"/>
      <c r="B399" s="1"/>
      <c r="C399" s="1"/>
      <c r="D399" s="1"/>
    </row>
    <row r="400" spans="1:4" x14ac:dyDescent="0.25">
      <c r="A400" s="1"/>
      <c r="B400" s="1"/>
      <c r="C400" s="1"/>
      <c r="D400" s="1"/>
    </row>
    <row r="401" spans="1:4" x14ac:dyDescent="0.25">
      <c r="A401" s="1"/>
      <c r="B401" s="1"/>
      <c r="C401" s="1"/>
      <c r="D401" s="1"/>
    </row>
    <row r="402" spans="1:4" x14ac:dyDescent="0.25">
      <c r="A402" s="1"/>
      <c r="B402" s="1"/>
      <c r="C402" s="1"/>
      <c r="D402" s="1"/>
    </row>
    <row r="403" spans="1:4" x14ac:dyDescent="0.25">
      <c r="A403" s="1"/>
      <c r="B403" s="1"/>
      <c r="C403" s="1"/>
      <c r="D403" s="1"/>
    </row>
    <row r="404" spans="1:4" x14ac:dyDescent="0.25">
      <c r="A404" s="1"/>
      <c r="B404" s="1"/>
      <c r="C404" s="1"/>
      <c r="D404" s="1"/>
    </row>
    <row r="405" spans="1:4" x14ac:dyDescent="0.25">
      <c r="A405" s="1"/>
      <c r="B405" s="1"/>
      <c r="C405" s="1"/>
      <c r="D405" s="1"/>
    </row>
    <row r="406" spans="1:4" x14ac:dyDescent="0.25">
      <c r="A406" s="1"/>
      <c r="B406" s="1"/>
      <c r="C406" s="1"/>
      <c r="D406" s="1"/>
    </row>
    <row r="407" spans="1:4" x14ac:dyDescent="0.25">
      <c r="A407" s="1"/>
      <c r="B407" s="1"/>
      <c r="C407" s="1"/>
      <c r="D407" s="1"/>
    </row>
    <row r="408" spans="1:4" x14ac:dyDescent="0.25">
      <c r="A408" s="1"/>
      <c r="B408" s="1"/>
      <c r="C408" s="1"/>
      <c r="D408" s="1"/>
    </row>
    <row r="409" spans="1:4" x14ac:dyDescent="0.25">
      <c r="A409" s="1"/>
      <c r="B409" s="1"/>
      <c r="C409" s="1"/>
      <c r="D409" s="1"/>
    </row>
    <row r="410" spans="1:4" x14ac:dyDescent="0.25">
      <c r="A410" s="1"/>
      <c r="B410" s="1"/>
      <c r="C410" s="1"/>
      <c r="D410" s="1"/>
    </row>
    <row r="411" spans="1:4" x14ac:dyDescent="0.25">
      <c r="A411" s="1"/>
      <c r="B411" s="1"/>
      <c r="C411" s="1"/>
      <c r="D411" s="1"/>
    </row>
    <row r="412" spans="1:4" x14ac:dyDescent="0.25">
      <c r="A412" s="1"/>
      <c r="B412" s="1"/>
      <c r="C412" s="1"/>
      <c r="D412" s="1"/>
    </row>
    <row r="413" spans="1:4" x14ac:dyDescent="0.25">
      <c r="A413" s="1"/>
      <c r="B413" s="1"/>
      <c r="C413" s="1"/>
      <c r="D413" s="1"/>
    </row>
    <row r="414" spans="1:4" x14ac:dyDescent="0.25">
      <c r="A414" s="1"/>
      <c r="B414" s="1"/>
      <c r="C414" s="1"/>
      <c r="D414" s="1"/>
    </row>
    <row r="415" spans="1:4" x14ac:dyDescent="0.25">
      <c r="A415" s="1"/>
      <c r="B415" s="1"/>
      <c r="C415" s="1"/>
      <c r="D415" s="1"/>
    </row>
    <row r="416" spans="1:4" x14ac:dyDescent="0.25">
      <c r="A416" s="1"/>
      <c r="B416" s="1"/>
      <c r="C416" s="1"/>
      <c r="D416" s="1"/>
    </row>
    <row r="417" spans="1:4" x14ac:dyDescent="0.25">
      <c r="A417" s="1"/>
      <c r="B417" s="1"/>
      <c r="C417" s="1"/>
      <c r="D417" s="1"/>
    </row>
    <row r="418" spans="1:4" x14ac:dyDescent="0.25">
      <c r="A418" s="1"/>
      <c r="B418" s="1"/>
      <c r="C418" s="1"/>
      <c r="D418" s="1"/>
    </row>
    <row r="419" spans="1:4" x14ac:dyDescent="0.25">
      <c r="A419" s="1"/>
      <c r="B419" s="1"/>
      <c r="C419" s="1"/>
      <c r="D419" s="1"/>
    </row>
    <row r="420" spans="1:4" x14ac:dyDescent="0.25">
      <c r="A420" s="1"/>
      <c r="B420" s="1"/>
      <c r="C420" s="1"/>
      <c r="D420" s="1"/>
    </row>
    <row r="421" spans="1:4" x14ac:dyDescent="0.25">
      <c r="A421" s="1"/>
      <c r="B421" s="1"/>
      <c r="C421" s="1"/>
      <c r="D421" s="1"/>
    </row>
    <row r="422" spans="1:4" x14ac:dyDescent="0.25">
      <c r="A422" s="1"/>
      <c r="B422" s="1"/>
      <c r="C422" s="1"/>
      <c r="D422" s="1"/>
    </row>
    <row r="423" spans="1:4" x14ac:dyDescent="0.25">
      <c r="A423" s="1"/>
      <c r="B423" s="1"/>
      <c r="C423" s="1"/>
      <c r="D423" s="1"/>
    </row>
    <row r="424" spans="1:4" x14ac:dyDescent="0.25">
      <c r="A424" s="1"/>
      <c r="B424" s="1"/>
      <c r="C424" s="1"/>
      <c r="D424" s="1"/>
    </row>
    <row r="425" spans="1:4" x14ac:dyDescent="0.25">
      <c r="A425" s="1"/>
      <c r="B425" s="1"/>
      <c r="C425" s="1"/>
      <c r="D425" s="1"/>
    </row>
    <row r="426" spans="1:4" x14ac:dyDescent="0.25">
      <c r="A426" s="1"/>
      <c r="B426" s="1"/>
      <c r="C426" s="1"/>
      <c r="D426" s="1"/>
    </row>
    <row r="427" spans="1:4" x14ac:dyDescent="0.25">
      <c r="A427" s="1"/>
      <c r="B427" s="1"/>
      <c r="C427" s="1"/>
      <c r="D427" s="1"/>
    </row>
    <row r="428" spans="1:4" x14ac:dyDescent="0.25">
      <c r="A428" s="1"/>
      <c r="B428" s="1"/>
      <c r="C428" s="1"/>
      <c r="D428" s="1"/>
    </row>
    <row r="429" spans="1:4" x14ac:dyDescent="0.25">
      <c r="A429" s="1"/>
      <c r="B429" s="1"/>
      <c r="C429" s="1"/>
      <c r="D429" s="1"/>
    </row>
    <row r="430" spans="1:4" x14ac:dyDescent="0.25">
      <c r="A430" s="1"/>
      <c r="B430" s="1"/>
      <c r="C430" s="1"/>
      <c r="D430" s="1"/>
    </row>
    <row r="431" spans="1:4" x14ac:dyDescent="0.25">
      <c r="A431" s="1"/>
      <c r="B431" s="1"/>
      <c r="C431" s="1"/>
      <c r="D431" s="1"/>
    </row>
    <row r="432" spans="1:4" x14ac:dyDescent="0.25">
      <c r="A432" s="1"/>
      <c r="B432" s="1"/>
      <c r="C432" s="1"/>
      <c r="D432" s="1"/>
    </row>
    <row r="433" spans="1:4" x14ac:dyDescent="0.25">
      <c r="A433" s="1"/>
      <c r="B433" s="1"/>
      <c r="C433" s="1"/>
      <c r="D433" s="1"/>
    </row>
    <row r="434" spans="1:4" x14ac:dyDescent="0.25">
      <c r="A434" s="1"/>
      <c r="B434" s="1"/>
      <c r="C434" s="1"/>
      <c r="D434" s="1"/>
    </row>
    <row r="435" spans="1:4" x14ac:dyDescent="0.25">
      <c r="A435" s="1"/>
      <c r="B435" s="1"/>
      <c r="C435" s="1"/>
      <c r="D435" s="1"/>
    </row>
    <row r="436" spans="1:4" x14ac:dyDescent="0.25">
      <c r="A436" s="1"/>
      <c r="B436" s="1"/>
      <c r="C436" s="1"/>
      <c r="D436" s="1"/>
    </row>
    <row r="437" spans="1:4" x14ac:dyDescent="0.25">
      <c r="A437" s="1"/>
      <c r="B437" s="1"/>
      <c r="C437" s="1"/>
      <c r="D437" s="1"/>
    </row>
    <row r="438" spans="1:4" x14ac:dyDescent="0.25">
      <c r="A438" s="1"/>
      <c r="B438" s="1"/>
      <c r="C438" s="1"/>
      <c r="D438" s="1"/>
    </row>
    <row r="439" spans="1:4" x14ac:dyDescent="0.25">
      <c r="A439" s="1"/>
      <c r="B439" s="1"/>
      <c r="C439" s="1"/>
      <c r="D439" s="1"/>
    </row>
    <row r="440" spans="1:4" x14ac:dyDescent="0.25">
      <c r="A440" s="1"/>
      <c r="B440" s="1"/>
      <c r="C440" s="1"/>
      <c r="D440" s="1"/>
    </row>
    <row r="441" spans="1:4" x14ac:dyDescent="0.25">
      <c r="A441" s="1"/>
      <c r="B441" s="1"/>
      <c r="C441" s="1"/>
      <c r="D441" s="1"/>
    </row>
    <row r="442" spans="1:4" x14ac:dyDescent="0.25">
      <c r="A442" s="1"/>
      <c r="B442" s="1"/>
      <c r="C442" s="1"/>
      <c r="D442" s="1"/>
    </row>
    <row r="443" spans="1:4" x14ac:dyDescent="0.25">
      <c r="A443" s="1"/>
      <c r="B443" s="1"/>
      <c r="C443" s="1"/>
      <c r="D443" s="1"/>
    </row>
    <row r="444" spans="1:4" x14ac:dyDescent="0.25">
      <c r="A444" s="1"/>
      <c r="B444" s="1"/>
      <c r="C444" s="1"/>
      <c r="D444" s="1"/>
    </row>
    <row r="445" spans="1:4" x14ac:dyDescent="0.25">
      <c r="A445" s="1"/>
      <c r="B445" s="1"/>
      <c r="C445" s="1"/>
      <c r="D445" s="1"/>
    </row>
    <row r="446" spans="1:4" x14ac:dyDescent="0.25">
      <c r="A446" s="1"/>
      <c r="B446" s="1"/>
      <c r="C446" s="1"/>
      <c r="D446" s="1"/>
    </row>
    <row r="447" spans="1:4" x14ac:dyDescent="0.25">
      <c r="A447" s="1"/>
      <c r="B447" s="1"/>
      <c r="C447" s="1"/>
      <c r="D447" s="1"/>
    </row>
    <row r="448" spans="1:4" x14ac:dyDescent="0.25">
      <c r="A448" s="1"/>
      <c r="B448" s="1"/>
      <c r="C448" s="1"/>
      <c r="D448" s="1"/>
    </row>
    <row r="449" spans="1:4" x14ac:dyDescent="0.25">
      <c r="A449" s="1"/>
      <c r="B449" s="1"/>
      <c r="C449" s="1"/>
      <c r="D449" s="1"/>
    </row>
    <row r="450" spans="1:4" x14ac:dyDescent="0.25">
      <c r="A450" s="1"/>
      <c r="B450" s="1"/>
      <c r="C450" s="1"/>
      <c r="D450" s="1"/>
    </row>
    <row r="451" spans="1:4" x14ac:dyDescent="0.25">
      <c r="A451" s="1"/>
      <c r="B451" s="1"/>
      <c r="C451" s="1"/>
      <c r="D451" s="1"/>
    </row>
    <row r="452" spans="1:4" x14ac:dyDescent="0.25">
      <c r="A452" s="1"/>
      <c r="B452" s="1"/>
      <c r="C452" s="1"/>
      <c r="D452" s="1"/>
    </row>
    <row r="453" spans="1:4" x14ac:dyDescent="0.25">
      <c r="A453" s="1"/>
      <c r="B453" s="1"/>
      <c r="C453" s="1"/>
      <c r="D453" s="1"/>
    </row>
    <row r="454" spans="1:4" x14ac:dyDescent="0.25">
      <c r="A454" s="1"/>
      <c r="B454" s="1"/>
      <c r="C454" s="1"/>
      <c r="D454" s="1"/>
    </row>
    <row r="455" spans="1:4" x14ac:dyDescent="0.25">
      <c r="A455" s="1"/>
      <c r="B455" s="1"/>
      <c r="C455" s="1"/>
      <c r="D455" s="1"/>
    </row>
    <row r="456" spans="1:4" x14ac:dyDescent="0.25">
      <c r="A456" s="1"/>
      <c r="B456" s="1"/>
      <c r="C456" s="1"/>
      <c r="D456" s="1"/>
    </row>
    <row r="457" spans="1:4" x14ac:dyDescent="0.25">
      <c r="A457" s="1"/>
      <c r="B457" s="1"/>
      <c r="C457" s="1"/>
      <c r="D457" s="1"/>
    </row>
    <row r="458" spans="1:4" x14ac:dyDescent="0.25">
      <c r="A458" s="1"/>
      <c r="B458" s="1"/>
      <c r="C458" s="1"/>
      <c r="D458" s="1"/>
    </row>
    <row r="459" spans="1:4" x14ac:dyDescent="0.25">
      <c r="A459" s="1"/>
      <c r="B459" s="1"/>
      <c r="C459" s="1"/>
      <c r="D459" s="1"/>
    </row>
    <row r="460" spans="1:4" x14ac:dyDescent="0.25">
      <c r="A460" s="1"/>
      <c r="B460" s="1"/>
      <c r="C460" s="1"/>
      <c r="D460" s="1"/>
    </row>
    <row r="461" spans="1:4" x14ac:dyDescent="0.25">
      <c r="A461" s="1"/>
      <c r="B461" s="1"/>
      <c r="C461" s="1"/>
      <c r="D461" s="1"/>
    </row>
    <row r="462" spans="1:4" x14ac:dyDescent="0.25">
      <c r="A462" s="1"/>
      <c r="B462" s="1"/>
      <c r="C462" s="1"/>
      <c r="D462" s="1"/>
    </row>
    <row r="463" spans="1:4" x14ac:dyDescent="0.25">
      <c r="A463" s="1"/>
      <c r="B463" s="1"/>
      <c r="C463" s="1"/>
      <c r="D463" s="1"/>
    </row>
    <row r="464" spans="1:4" x14ac:dyDescent="0.25">
      <c r="A464" s="1"/>
      <c r="B464" s="1"/>
      <c r="C464" s="1"/>
      <c r="D464" s="1"/>
    </row>
    <row r="465" spans="1:4" x14ac:dyDescent="0.25">
      <c r="A465" s="1"/>
      <c r="B465" s="1"/>
      <c r="C465" s="1"/>
      <c r="D465" s="1"/>
    </row>
    <row r="466" spans="1:4" x14ac:dyDescent="0.25">
      <c r="A466" s="1"/>
      <c r="B466" s="1"/>
      <c r="C466" s="1"/>
      <c r="D466" s="1"/>
    </row>
    <row r="467" spans="1:4" x14ac:dyDescent="0.25">
      <c r="A467" s="1"/>
      <c r="B467" s="1"/>
      <c r="C467" s="1"/>
      <c r="D467" s="1"/>
    </row>
    <row r="468" spans="1:4" x14ac:dyDescent="0.25">
      <c r="A468" s="1"/>
      <c r="B468" s="1"/>
      <c r="C468" s="1"/>
      <c r="D468" s="1"/>
    </row>
    <row r="469" spans="1:4" x14ac:dyDescent="0.25">
      <c r="A469" s="1"/>
      <c r="B469" s="1"/>
      <c r="C469" s="1"/>
      <c r="D469" s="1"/>
    </row>
    <row r="470" spans="1:4" x14ac:dyDescent="0.25">
      <c r="A470" s="1"/>
      <c r="B470" s="1"/>
      <c r="C470" s="1"/>
      <c r="D470" s="1"/>
    </row>
    <row r="471" spans="1:4" x14ac:dyDescent="0.25">
      <c r="A471" s="1"/>
      <c r="B471" s="1"/>
      <c r="C471" s="1"/>
      <c r="D471" s="1"/>
    </row>
    <row r="472" spans="1:4" x14ac:dyDescent="0.25">
      <c r="A472" s="1"/>
      <c r="B472" s="1"/>
      <c r="C472" s="1"/>
      <c r="D472" s="1"/>
    </row>
    <row r="473" spans="1:4" x14ac:dyDescent="0.25">
      <c r="A473" s="1"/>
      <c r="B473" s="1"/>
      <c r="C473" s="1"/>
      <c r="D473" s="1"/>
    </row>
    <row r="474" spans="1:4" x14ac:dyDescent="0.25">
      <c r="A474" s="1"/>
      <c r="B474" s="1"/>
      <c r="C474" s="1"/>
      <c r="D474" s="1"/>
    </row>
    <row r="475" spans="1:4" x14ac:dyDescent="0.25">
      <c r="A475" s="1"/>
      <c r="B475" s="1"/>
      <c r="C475" s="1"/>
      <c r="D475" s="1"/>
    </row>
    <row r="476" spans="1:4" x14ac:dyDescent="0.25">
      <c r="A476" s="1"/>
      <c r="B476" s="1"/>
      <c r="C476" s="1"/>
      <c r="D476" s="1"/>
    </row>
    <row r="477" spans="1:4" x14ac:dyDescent="0.25">
      <c r="A477" s="1"/>
      <c r="B477" s="1"/>
      <c r="C477" s="1"/>
      <c r="D477" s="1"/>
    </row>
    <row r="478" spans="1:4" x14ac:dyDescent="0.25">
      <c r="A478" s="1"/>
      <c r="B478" s="1"/>
      <c r="C478" s="1"/>
      <c r="D478" s="1"/>
    </row>
    <row r="479" spans="1:4" x14ac:dyDescent="0.25">
      <c r="A479" s="1"/>
      <c r="B479" s="1"/>
      <c r="C479" s="1"/>
      <c r="D479" s="1"/>
    </row>
    <row r="480" spans="1:4" x14ac:dyDescent="0.25">
      <c r="A480" s="1"/>
      <c r="B480" s="1"/>
      <c r="C480" s="1"/>
      <c r="D480" s="1"/>
    </row>
    <row r="481" spans="1:4" x14ac:dyDescent="0.25">
      <c r="A481" s="1"/>
      <c r="B481" s="1"/>
      <c r="C481" s="1"/>
      <c r="D481" s="1"/>
    </row>
    <row r="482" spans="1:4" x14ac:dyDescent="0.25">
      <c r="A482" s="1"/>
      <c r="B482" s="1"/>
      <c r="C482" s="1"/>
      <c r="D482" s="1"/>
    </row>
    <row r="483" spans="1:4" x14ac:dyDescent="0.25">
      <c r="A483" s="1"/>
      <c r="B483" s="1"/>
      <c r="C483" s="1"/>
      <c r="D483" s="1"/>
    </row>
    <row r="484" spans="1:4" x14ac:dyDescent="0.25">
      <c r="A484" s="1"/>
      <c r="B484" s="1"/>
      <c r="C484" s="1"/>
      <c r="D484" s="1"/>
    </row>
    <row r="485" spans="1:4" x14ac:dyDescent="0.25">
      <c r="A485" s="1"/>
      <c r="B485" s="1"/>
      <c r="C485" s="1"/>
      <c r="D485" s="1"/>
    </row>
    <row r="486" spans="1:4" x14ac:dyDescent="0.25">
      <c r="A486" s="1"/>
      <c r="B486" s="1"/>
      <c r="C486" s="1"/>
      <c r="D486" s="1"/>
    </row>
    <row r="487" spans="1:4" x14ac:dyDescent="0.25">
      <c r="A487" s="1"/>
      <c r="B487" s="1"/>
      <c r="C487" s="1"/>
      <c r="D487" s="1"/>
    </row>
    <row r="488" spans="1:4" x14ac:dyDescent="0.25">
      <c r="A488" s="1"/>
      <c r="B488" s="1"/>
      <c r="C488" s="1"/>
      <c r="D488" s="1"/>
    </row>
    <row r="489" spans="1:4" x14ac:dyDescent="0.25">
      <c r="A489" s="1"/>
      <c r="B489" s="1"/>
      <c r="C489" s="1"/>
      <c r="D489" s="1"/>
    </row>
    <row r="490" spans="1:4" x14ac:dyDescent="0.25">
      <c r="A490" s="1"/>
      <c r="B490" s="1"/>
      <c r="C490" s="1"/>
      <c r="D490" s="1"/>
    </row>
    <row r="491" spans="1:4" x14ac:dyDescent="0.25">
      <c r="A491" s="1"/>
      <c r="B491" s="1"/>
      <c r="C491" s="1"/>
      <c r="D491" s="1"/>
    </row>
    <row r="492" spans="1:4" x14ac:dyDescent="0.25">
      <c r="A492" s="1"/>
      <c r="B492" s="1"/>
      <c r="C492" s="1"/>
      <c r="D492" s="1"/>
    </row>
    <row r="493" spans="1:4" x14ac:dyDescent="0.25">
      <c r="A493" s="1"/>
      <c r="B493" s="1"/>
      <c r="C493" s="1"/>
      <c r="D493" s="1"/>
    </row>
    <row r="494" spans="1:4" x14ac:dyDescent="0.25">
      <c r="A494" s="1"/>
      <c r="B494" s="1"/>
      <c r="C494" s="1"/>
      <c r="D494" s="1"/>
    </row>
    <row r="495" spans="1:4" x14ac:dyDescent="0.25">
      <c r="A495" s="1"/>
      <c r="B495" s="1"/>
      <c r="C495" s="1"/>
      <c r="D495" s="1"/>
    </row>
    <row r="496" spans="1:4" x14ac:dyDescent="0.25">
      <c r="A496" s="1"/>
      <c r="B496" s="1"/>
      <c r="C496" s="1"/>
      <c r="D496" s="1"/>
    </row>
    <row r="497" spans="1:4" x14ac:dyDescent="0.25">
      <c r="A497" s="1"/>
      <c r="B497" s="1"/>
      <c r="C497" s="1"/>
      <c r="D497" s="1"/>
    </row>
    <row r="498" spans="1:4" x14ac:dyDescent="0.25">
      <c r="A498" s="1"/>
      <c r="B498" s="1"/>
      <c r="C498" s="1"/>
      <c r="D498" s="1"/>
    </row>
    <row r="499" spans="1:4" x14ac:dyDescent="0.25">
      <c r="A499" s="1"/>
      <c r="B499" s="1"/>
      <c r="C499" s="1"/>
      <c r="D499" s="1"/>
    </row>
    <row r="500" spans="1:4" x14ac:dyDescent="0.25">
      <c r="A500" s="1"/>
      <c r="B500" s="1"/>
      <c r="C500" s="1"/>
      <c r="D500" s="1"/>
    </row>
    <row r="501" spans="1:4" x14ac:dyDescent="0.25">
      <c r="A501" s="1"/>
      <c r="B501" s="1"/>
      <c r="C501" s="1"/>
      <c r="D501" s="1"/>
    </row>
    <row r="502" spans="1:4" x14ac:dyDescent="0.25">
      <c r="A502" s="1"/>
      <c r="B502" s="1"/>
      <c r="C502" s="1"/>
      <c r="D502" s="1"/>
    </row>
    <row r="503" spans="1:4" x14ac:dyDescent="0.25">
      <c r="A503" s="1"/>
      <c r="B503" s="1"/>
      <c r="C503" s="1"/>
      <c r="D503" s="1"/>
    </row>
    <row r="504" spans="1:4" x14ac:dyDescent="0.25">
      <c r="A504" s="1"/>
      <c r="B504" s="1"/>
      <c r="C504" s="1"/>
      <c r="D504" s="1"/>
    </row>
    <row r="505" spans="1:4" x14ac:dyDescent="0.25">
      <c r="A505" s="1"/>
      <c r="B505" s="1"/>
      <c r="C505" s="1"/>
      <c r="D505" s="1"/>
    </row>
    <row r="506" spans="1:4" x14ac:dyDescent="0.25">
      <c r="A506" s="1"/>
      <c r="B506" s="1"/>
      <c r="C506" s="1"/>
      <c r="D506" s="1"/>
    </row>
    <row r="507" spans="1:4" x14ac:dyDescent="0.25">
      <c r="A507" s="1"/>
      <c r="B507" s="1"/>
      <c r="C507" s="1"/>
      <c r="D507" s="1"/>
    </row>
    <row r="508" spans="1:4" x14ac:dyDescent="0.25">
      <c r="A508" s="1"/>
      <c r="B508" s="1"/>
      <c r="C508" s="1"/>
      <c r="D508" s="1"/>
    </row>
    <row r="509" spans="1:4" x14ac:dyDescent="0.25">
      <c r="A509" s="1"/>
      <c r="B509" s="1"/>
      <c r="C509" s="1"/>
      <c r="D509" s="1"/>
    </row>
    <row r="510" spans="1:4" x14ac:dyDescent="0.25">
      <c r="A510" s="1"/>
      <c r="B510" s="1"/>
      <c r="C510" s="1"/>
      <c r="D510" s="1"/>
    </row>
    <row r="511" spans="1:4" x14ac:dyDescent="0.25">
      <c r="A511" s="1"/>
      <c r="B511" s="1"/>
      <c r="C511" s="1"/>
      <c r="D511" s="1"/>
    </row>
    <row r="512" spans="1:4" x14ac:dyDescent="0.25">
      <c r="A512" s="1"/>
      <c r="B512" s="1"/>
      <c r="C512" s="1"/>
      <c r="D512" s="1"/>
    </row>
    <row r="513" spans="1:4" x14ac:dyDescent="0.25">
      <c r="A513" s="1"/>
      <c r="B513" s="1"/>
      <c r="C513" s="1"/>
      <c r="D513" s="1"/>
    </row>
    <row r="514" spans="1:4" x14ac:dyDescent="0.25">
      <c r="A514" s="1"/>
      <c r="B514" s="1"/>
      <c r="C514" s="1"/>
      <c r="D514" s="1"/>
    </row>
    <row r="515" spans="1:4" x14ac:dyDescent="0.25">
      <c r="A515" s="1"/>
      <c r="B515" s="1"/>
      <c r="C515" s="1"/>
      <c r="D515" s="1"/>
    </row>
    <row r="516" spans="1:4" x14ac:dyDescent="0.25">
      <c r="A516" s="1"/>
      <c r="B516" s="1"/>
      <c r="C516" s="1"/>
      <c r="D516" s="1"/>
    </row>
    <row r="517" spans="1:4" x14ac:dyDescent="0.25">
      <c r="A517" s="1"/>
      <c r="B517" s="1"/>
      <c r="C517" s="1"/>
      <c r="D517" s="1"/>
    </row>
    <row r="518" spans="1:4" x14ac:dyDescent="0.25">
      <c r="A518" s="1"/>
      <c r="B518" s="1"/>
      <c r="C518" s="1"/>
      <c r="D518" s="1"/>
    </row>
    <row r="519" spans="1:4" x14ac:dyDescent="0.25">
      <c r="A519" s="1"/>
      <c r="B519" s="1"/>
      <c r="C519" s="1"/>
      <c r="D519" s="1"/>
    </row>
    <row r="520" spans="1:4" x14ac:dyDescent="0.25">
      <c r="A520" s="1"/>
      <c r="B520" s="1"/>
      <c r="C520" s="1"/>
      <c r="D520" s="1"/>
    </row>
    <row r="521" spans="1:4" x14ac:dyDescent="0.25">
      <c r="A521" s="1"/>
      <c r="B521" s="1"/>
      <c r="C521" s="1"/>
      <c r="D521" s="1"/>
    </row>
    <row r="522" spans="1:4" x14ac:dyDescent="0.25">
      <c r="A522" s="1"/>
      <c r="B522" s="1"/>
      <c r="C522" s="1"/>
      <c r="D522" s="1"/>
    </row>
    <row r="523" spans="1:4" x14ac:dyDescent="0.25">
      <c r="A523" s="1"/>
      <c r="B523" s="1"/>
      <c r="C523" s="1"/>
      <c r="D523" s="1"/>
    </row>
    <row r="524" spans="1:4" x14ac:dyDescent="0.25">
      <c r="A524" s="1"/>
      <c r="B524" s="1"/>
      <c r="C524" s="1"/>
      <c r="D524" s="1"/>
    </row>
    <row r="525" spans="1:4" x14ac:dyDescent="0.25">
      <c r="A525" s="1"/>
      <c r="B525" s="1"/>
      <c r="C525" s="1"/>
      <c r="D525" s="1"/>
    </row>
    <row r="526" spans="1:4" x14ac:dyDescent="0.25">
      <c r="A526" s="1"/>
      <c r="B526" s="1"/>
      <c r="C526" s="1"/>
      <c r="D526" s="1"/>
    </row>
    <row r="527" spans="1:4" x14ac:dyDescent="0.25">
      <c r="A527" s="1"/>
      <c r="B527" s="1"/>
      <c r="C527" s="1"/>
      <c r="D527" s="1"/>
    </row>
    <row r="528" spans="1:4" x14ac:dyDescent="0.25">
      <c r="A528" s="1"/>
      <c r="B528" s="1"/>
      <c r="C528" s="1"/>
      <c r="D528" s="1"/>
    </row>
    <row r="529" spans="1:4" x14ac:dyDescent="0.25">
      <c r="A529" s="1"/>
      <c r="B529" s="1"/>
      <c r="C529" s="1"/>
      <c r="D529" s="1"/>
    </row>
    <row r="530" spans="1:4" x14ac:dyDescent="0.25">
      <c r="A530" s="1"/>
      <c r="B530" s="1"/>
      <c r="C530" s="1"/>
      <c r="D530" s="1"/>
    </row>
    <row r="531" spans="1:4" x14ac:dyDescent="0.25">
      <c r="A531" s="1"/>
      <c r="B531" s="1"/>
      <c r="C531" s="1"/>
      <c r="D531" s="1"/>
    </row>
    <row r="532" spans="1:4" x14ac:dyDescent="0.25">
      <c r="A532" s="1"/>
      <c r="B532" s="1"/>
      <c r="C532" s="1"/>
      <c r="D532" s="1"/>
    </row>
    <row r="533" spans="1:4" x14ac:dyDescent="0.25">
      <c r="A533" s="1"/>
      <c r="B533" s="1"/>
      <c r="C533" s="1"/>
      <c r="D533" s="1"/>
    </row>
    <row r="534" spans="1:4" x14ac:dyDescent="0.25">
      <c r="A534" s="1"/>
      <c r="B534" s="1"/>
      <c r="C534" s="1"/>
      <c r="D534" s="1"/>
    </row>
    <row r="535" spans="1:4" x14ac:dyDescent="0.25">
      <c r="A535" s="1"/>
      <c r="B535" s="1"/>
      <c r="C535" s="1"/>
      <c r="D535" s="1"/>
    </row>
    <row r="536" spans="1:4" x14ac:dyDescent="0.25">
      <c r="A536" s="1"/>
      <c r="B536" s="1"/>
      <c r="C536" s="1"/>
      <c r="D536" s="1"/>
    </row>
    <row r="537" spans="1:4" x14ac:dyDescent="0.25">
      <c r="A537" s="1"/>
      <c r="B537" s="1"/>
      <c r="C537" s="1"/>
      <c r="D537" s="1"/>
    </row>
    <row r="538" spans="1:4" x14ac:dyDescent="0.25">
      <c r="A538" s="1"/>
      <c r="B538" s="1"/>
      <c r="C538" s="1"/>
      <c r="D538" s="1"/>
    </row>
    <row r="539" spans="1:4" x14ac:dyDescent="0.25">
      <c r="A539" s="1"/>
      <c r="B539" s="1"/>
      <c r="C539" s="1"/>
      <c r="D539" s="1"/>
    </row>
    <row r="540" spans="1:4" x14ac:dyDescent="0.25">
      <c r="A540" s="1"/>
      <c r="B540" s="1"/>
      <c r="C540" s="1"/>
      <c r="D540" s="1"/>
    </row>
    <row r="541" spans="1:4" x14ac:dyDescent="0.25">
      <c r="A541" s="1"/>
      <c r="B541" s="1"/>
      <c r="C541" s="1"/>
      <c r="D541" s="1"/>
    </row>
    <row r="542" spans="1:4" x14ac:dyDescent="0.25">
      <c r="A542" s="1"/>
      <c r="B542" s="1"/>
      <c r="C542" s="1"/>
      <c r="D542" s="1"/>
    </row>
    <row r="543" spans="1:4" x14ac:dyDescent="0.25">
      <c r="A543" s="1"/>
      <c r="B543" s="1"/>
      <c r="C543" s="1"/>
      <c r="D543" s="1"/>
    </row>
    <row r="544" spans="1:4" x14ac:dyDescent="0.25">
      <c r="A544" s="1"/>
      <c r="B544" s="1"/>
      <c r="C544" s="1"/>
      <c r="D544" s="1"/>
    </row>
    <row r="545" spans="1:4" x14ac:dyDescent="0.25">
      <c r="A545" s="1"/>
      <c r="B545" s="1"/>
      <c r="C545" s="1"/>
      <c r="D545" s="1"/>
    </row>
    <row r="546" spans="1:4" x14ac:dyDescent="0.25">
      <c r="A546" s="1"/>
      <c r="B546" s="1"/>
      <c r="C546" s="1"/>
      <c r="D546" s="1"/>
    </row>
    <row r="547" spans="1:4" x14ac:dyDescent="0.25">
      <c r="A547" s="1"/>
      <c r="B547" s="1"/>
      <c r="C547" s="1"/>
      <c r="D547" s="1"/>
    </row>
    <row r="548" spans="1:4" x14ac:dyDescent="0.25">
      <c r="A548" s="1"/>
      <c r="B548" s="1"/>
      <c r="C548" s="1"/>
      <c r="D548" s="1"/>
    </row>
    <row r="549" spans="1:4" x14ac:dyDescent="0.25">
      <c r="A549" s="1"/>
      <c r="B549" s="1"/>
      <c r="C549" s="1"/>
      <c r="D549" s="1"/>
    </row>
    <row r="550" spans="1:4" x14ac:dyDescent="0.25">
      <c r="A550" s="1"/>
      <c r="B550" s="1"/>
      <c r="C550" s="1"/>
      <c r="D550" s="1"/>
    </row>
    <row r="551" spans="1:4" x14ac:dyDescent="0.25">
      <c r="A551" s="1"/>
      <c r="B551" s="1"/>
      <c r="C551" s="1"/>
      <c r="D551" s="1"/>
    </row>
    <row r="552" spans="1:4" x14ac:dyDescent="0.25">
      <c r="A552" s="1"/>
      <c r="B552" s="1"/>
      <c r="C552" s="1"/>
      <c r="D552" s="1"/>
    </row>
    <row r="553" spans="1:4" x14ac:dyDescent="0.25">
      <c r="A553" s="1"/>
      <c r="B553" s="1"/>
      <c r="C553" s="1"/>
      <c r="D553" s="1"/>
    </row>
    <row r="554" spans="1:4" x14ac:dyDescent="0.25">
      <c r="A554" s="1"/>
      <c r="B554" s="1"/>
      <c r="C554" s="1"/>
      <c r="D554" s="1"/>
    </row>
    <row r="555" spans="1:4" x14ac:dyDescent="0.25">
      <c r="A555" s="1"/>
      <c r="B555" s="1"/>
      <c r="C555" s="1"/>
      <c r="D555" s="1"/>
    </row>
    <row r="556" spans="1:4" x14ac:dyDescent="0.25">
      <c r="A556" s="1"/>
      <c r="B556" s="1"/>
      <c r="C556" s="1"/>
      <c r="D556" s="1"/>
    </row>
    <row r="557" spans="1:4" x14ac:dyDescent="0.25">
      <c r="A557" s="1"/>
      <c r="B557" s="1"/>
      <c r="C557" s="1"/>
      <c r="D557" s="1"/>
    </row>
    <row r="558" spans="1:4" x14ac:dyDescent="0.25">
      <c r="A558" s="1"/>
      <c r="B558" s="1"/>
      <c r="C558" s="1"/>
      <c r="D558" s="1"/>
    </row>
    <row r="559" spans="1:4" x14ac:dyDescent="0.25">
      <c r="A559" s="1"/>
      <c r="B559" s="1"/>
      <c r="C559" s="1"/>
      <c r="D559" s="1"/>
    </row>
    <row r="560" spans="1:4" x14ac:dyDescent="0.25">
      <c r="A560" s="1"/>
      <c r="B560" s="1"/>
      <c r="C560" s="1"/>
      <c r="D560" s="1"/>
    </row>
    <row r="561" spans="1:4" x14ac:dyDescent="0.25">
      <c r="A561" s="1"/>
      <c r="B561" s="1"/>
      <c r="C561" s="1"/>
      <c r="D561" s="1"/>
    </row>
    <row r="562" spans="1:4" x14ac:dyDescent="0.25">
      <c r="A562" s="1"/>
      <c r="B562" s="1"/>
      <c r="C562" s="1"/>
      <c r="D562" s="1"/>
    </row>
    <row r="563" spans="1:4" x14ac:dyDescent="0.25">
      <c r="A563" s="1"/>
      <c r="B563" s="1"/>
      <c r="C563" s="1"/>
      <c r="D563" s="1"/>
    </row>
    <row r="564" spans="1:4" x14ac:dyDescent="0.25">
      <c r="A564" s="1"/>
      <c r="B564" s="1"/>
      <c r="C564" s="1"/>
      <c r="D564" s="1"/>
    </row>
    <row r="565" spans="1:4" x14ac:dyDescent="0.25">
      <c r="A565" s="1"/>
      <c r="B565" s="1"/>
      <c r="C565" s="1"/>
      <c r="D565" s="1"/>
    </row>
    <row r="566" spans="1:4" x14ac:dyDescent="0.25">
      <c r="A566" s="1"/>
      <c r="B566" s="1"/>
      <c r="C566" s="1"/>
      <c r="D566" s="1"/>
    </row>
    <row r="567" spans="1:4" x14ac:dyDescent="0.25">
      <c r="A567" s="1"/>
      <c r="B567" s="1"/>
      <c r="C567" s="1"/>
      <c r="D567" s="1"/>
    </row>
    <row r="568" spans="1:4" x14ac:dyDescent="0.25">
      <c r="A568" s="1"/>
      <c r="B568" s="1"/>
      <c r="C568" s="1"/>
      <c r="D568" s="1"/>
    </row>
    <row r="569" spans="1:4" x14ac:dyDescent="0.25">
      <c r="A569" s="1"/>
      <c r="B569" s="1"/>
      <c r="C569" s="1"/>
      <c r="D569" s="1"/>
    </row>
    <row r="570" spans="1:4" x14ac:dyDescent="0.25">
      <c r="A570" s="1"/>
      <c r="B570" s="1"/>
      <c r="C570" s="1"/>
      <c r="D570" s="1"/>
    </row>
    <row r="571" spans="1:4" x14ac:dyDescent="0.25">
      <c r="A571" s="1"/>
      <c r="B571" s="1"/>
      <c r="C571" s="1"/>
      <c r="D571" s="1"/>
    </row>
    <row r="572" spans="1:4" x14ac:dyDescent="0.25">
      <c r="A572" s="1"/>
      <c r="B572" s="1"/>
      <c r="C572" s="1"/>
      <c r="D572" s="1"/>
    </row>
    <row r="573" spans="1:4" x14ac:dyDescent="0.25">
      <c r="A573" s="1"/>
      <c r="B573" s="1"/>
      <c r="C573" s="1"/>
      <c r="D573" s="1"/>
    </row>
    <row r="574" spans="1:4" x14ac:dyDescent="0.25">
      <c r="A574" s="1"/>
      <c r="B574" s="1"/>
      <c r="C574" s="1"/>
      <c r="D574" s="1"/>
    </row>
    <row r="575" spans="1:4" x14ac:dyDescent="0.25">
      <c r="A575" s="1"/>
      <c r="B575" s="1"/>
      <c r="C575" s="1"/>
      <c r="D575" s="1"/>
    </row>
    <row r="576" spans="1:4" x14ac:dyDescent="0.25">
      <c r="A576" s="1"/>
      <c r="B576" s="1"/>
      <c r="C576" s="1"/>
      <c r="D576" s="1"/>
    </row>
    <row r="577" spans="1:4" x14ac:dyDescent="0.25">
      <c r="A577" s="1"/>
      <c r="B577" s="1"/>
      <c r="C577" s="1"/>
      <c r="D577" s="1"/>
    </row>
    <row r="578" spans="1:4" x14ac:dyDescent="0.25">
      <c r="A578" s="1"/>
      <c r="B578" s="1"/>
      <c r="C578" s="1"/>
      <c r="D578" s="1"/>
    </row>
    <row r="579" spans="1:4" x14ac:dyDescent="0.25">
      <c r="A579" s="1"/>
      <c r="B579" s="1"/>
      <c r="C579" s="1"/>
      <c r="D579" s="1"/>
    </row>
    <row r="580" spans="1:4" x14ac:dyDescent="0.25">
      <c r="A580" s="1"/>
      <c r="B580" s="1"/>
      <c r="C580" s="1"/>
      <c r="D580" s="1"/>
    </row>
    <row r="581" spans="1:4" x14ac:dyDescent="0.25">
      <c r="A581" s="1"/>
      <c r="B581" s="1"/>
      <c r="C581" s="1"/>
      <c r="D581" s="1"/>
    </row>
    <row r="582" spans="1:4" x14ac:dyDescent="0.25">
      <c r="A582" s="1"/>
      <c r="B582" s="1"/>
      <c r="C582" s="1"/>
      <c r="D582" s="1"/>
    </row>
    <row r="583" spans="1:4" x14ac:dyDescent="0.25">
      <c r="A583" s="1"/>
      <c r="B583" s="1"/>
      <c r="C583" s="1"/>
      <c r="D583" s="1"/>
    </row>
    <row r="584" spans="1:4" x14ac:dyDescent="0.25">
      <c r="A584" s="1"/>
      <c r="B584" s="1"/>
      <c r="C584" s="1"/>
      <c r="D584" s="1"/>
    </row>
    <row r="585" spans="1:4" x14ac:dyDescent="0.25">
      <c r="A585" s="1"/>
      <c r="B585" s="1"/>
      <c r="C585" s="1"/>
      <c r="D585" s="1"/>
    </row>
    <row r="586" spans="1:4" x14ac:dyDescent="0.25">
      <c r="A586" s="1"/>
      <c r="B586" s="1"/>
      <c r="C586" s="1"/>
      <c r="D586" s="1"/>
    </row>
    <row r="587" spans="1:4" x14ac:dyDescent="0.25">
      <c r="A587" s="1"/>
      <c r="B587" s="1"/>
      <c r="C587" s="1"/>
      <c r="D587" s="1"/>
    </row>
    <row r="588" spans="1:4" x14ac:dyDescent="0.25">
      <c r="A588" s="1"/>
      <c r="B588" s="1"/>
      <c r="C588" s="1"/>
      <c r="D588" s="1"/>
    </row>
    <row r="589" spans="1:4" x14ac:dyDescent="0.25">
      <c r="A589" s="1"/>
      <c r="B589" s="1"/>
      <c r="C589" s="1"/>
      <c r="D589" s="1"/>
    </row>
    <row r="590" spans="1:4" x14ac:dyDescent="0.25">
      <c r="A590" s="1"/>
      <c r="B590" s="1"/>
      <c r="C590" s="1"/>
      <c r="D590" s="1"/>
    </row>
    <row r="591" spans="1:4" x14ac:dyDescent="0.25">
      <c r="A591" s="1"/>
      <c r="B591" s="1"/>
      <c r="C591" s="1"/>
      <c r="D591" s="1"/>
    </row>
    <row r="592" spans="1:4" x14ac:dyDescent="0.25">
      <c r="A592" s="1"/>
      <c r="B592" s="1"/>
      <c r="C592" s="1"/>
      <c r="D592" s="1"/>
    </row>
    <row r="593" spans="1:4" x14ac:dyDescent="0.25">
      <c r="A593" s="1"/>
      <c r="B593" s="1"/>
      <c r="C593" s="1"/>
      <c r="D593" s="1"/>
    </row>
    <row r="594" spans="1:4" x14ac:dyDescent="0.25">
      <c r="A594" s="1"/>
      <c r="B594" s="1"/>
      <c r="C594" s="1"/>
      <c r="D594" s="1"/>
    </row>
    <row r="595" spans="1:4" x14ac:dyDescent="0.25">
      <c r="A595" s="1"/>
      <c r="B595" s="1"/>
      <c r="C595" s="1"/>
      <c r="D595" s="1"/>
    </row>
    <row r="596" spans="1:4" x14ac:dyDescent="0.25">
      <c r="A596" s="1"/>
      <c r="B596" s="1"/>
      <c r="C596" s="1"/>
      <c r="D596" s="1"/>
    </row>
    <row r="597" spans="1:4" x14ac:dyDescent="0.25">
      <c r="A597" s="1"/>
      <c r="B597" s="1"/>
      <c r="C597" s="1"/>
      <c r="D597" s="1"/>
    </row>
    <row r="598" spans="1:4" x14ac:dyDescent="0.25">
      <c r="A598" s="1"/>
      <c r="B598" s="1"/>
      <c r="C598" s="1"/>
      <c r="D598" s="1"/>
    </row>
    <row r="599" spans="1:4" x14ac:dyDescent="0.25">
      <c r="A599" s="1"/>
      <c r="B599" s="1"/>
      <c r="C599" s="1"/>
      <c r="D599" s="1"/>
    </row>
    <row r="600" spans="1:4" x14ac:dyDescent="0.25">
      <c r="A600" s="1"/>
      <c r="B600" s="1"/>
      <c r="C600" s="1"/>
      <c r="D600" s="1"/>
    </row>
    <row r="601" spans="1:4" x14ac:dyDescent="0.25">
      <c r="A601" s="1"/>
      <c r="B601" s="1"/>
      <c r="C601" s="1"/>
      <c r="D601" s="1"/>
    </row>
    <row r="602" spans="1:4" x14ac:dyDescent="0.25">
      <c r="A602" s="1"/>
      <c r="B602" s="1"/>
      <c r="C602" s="1"/>
      <c r="D602" s="1"/>
    </row>
    <row r="603" spans="1:4" x14ac:dyDescent="0.25">
      <c r="A603" s="1"/>
      <c r="B603" s="1"/>
      <c r="C603" s="1"/>
      <c r="D603" s="1"/>
    </row>
    <row r="604" spans="1:4" x14ac:dyDescent="0.25">
      <c r="A604" s="1"/>
      <c r="B604" s="1"/>
      <c r="C604" s="1"/>
      <c r="D604" s="1"/>
    </row>
    <row r="605" spans="1:4" x14ac:dyDescent="0.25">
      <c r="A605" s="1"/>
      <c r="B605" s="1"/>
      <c r="C605" s="1"/>
      <c r="D605" s="1"/>
    </row>
    <row r="606" spans="1:4" x14ac:dyDescent="0.25">
      <c r="A606" s="1"/>
      <c r="B606" s="1"/>
      <c r="C606" s="1"/>
      <c r="D606" s="1"/>
    </row>
    <row r="607" spans="1:4" x14ac:dyDescent="0.25">
      <c r="A607" s="1"/>
      <c r="B607" s="1"/>
      <c r="C607" s="1"/>
      <c r="D607" s="1"/>
    </row>
    <row r="608" spans="1:4" x14ac:dyDescent="0.25">
      <c r="A608" s="1"/>
      <c r="B608" s="1"/>
      <c r="C608" s="1"/>
      <c r="D608" s="1"/>
    </row>
    <row r="609" spans="1:4" x14ac:dyDescent="0.25">
      <c r="A609" s="1"/>
      <c r="B609" s="1"/>
      <c r="C609" s="1"/>
      <c r="D609" s="1"/>
    </row>
    <row r="610" spans="1:4" x14ac:dyDescent="0.25">
      <c r="A610" s="1"/>
      <c r="B610" s="1"/>
      <c r="C610" s="1"/>
      <c r="D610" s="1"/>
    </row>
    <row r="611" spans="1:4" x14ac:dyDescent="0.25">
      <c r="A611" s="1"/>
      <c r="B611" s="1"/>
      <c r="C611" s="1"/>
      <c r="D611" s="1"/>
    </row>
    <row r="612" spans="1:4" x14ac:dyDescent="0.25">
      <c r="A612" s="1"/>
      <c r="B612" s="1"/>
      <c r="C612" s="1"/>
      <c r="D612" s="1"/>
    </row>
    <row r="613" spans="1:4" x14ac:dyDescent="0.25">
      <c r="A613" s="1"/>
      <c r="B613" s="1"/>
      <c r="C613" s="1"/>
      <c r="D613" s="1"/>
    </row>
    <row r="614" spans="1:4" x14ac:dyDescent="0.25">
      <c r="A614" s="1"/>
      <c r="B614" s="1"/>
      <c r="C614" s="1"/>
      <c r="D614" s="1"/>
    </row>
    <row r="615" spans="1:4" x14ac:dyDescent="0.25">
      <c r="A615" s="1"/>
      <c r="B615" s="1"/>
      <c r="C615" s="1"/>
      <c r="D615" s="1"/>
    </row>
    <row r="616" spans="1:4" x14ac:dyDescent="0.25">
      <c r="A616" s="1"/>
      <c r="B616" s="1"/>
      <c r="C616" s="1"/>
      <c r="D616" s="1"/>
    </row>
    <row r="617" spans="1:4" x14ac:dyDescent="0.25">
      <c r="A617" s="1"/>
      <c r="B617" s="1"/>
      <c r="C617" s="1"/>
      <c r="D617" s="1"/>
    </row>
    <row r="618" spans="1:4" x14ac:dyDescent="0.25">
      <c r="A618" s="1"/>
      <c r="B618" s="1"/>
      <c r="C618" s="1"/>
      <c r="D618" s="1"/>
    </row>
    <row r="619" spans="1:4" x14ac:dyDescent="0.25">
      <c r="A619" s="1"/>
      <c r="B619" s="1"/>
      <c r="C619" s="1"/>
      <c r="D619" s="1"/>
    </row>
    <row r="620" spans="1:4" x14ac:dyDescent="0.25">
      <c r="A620" s="1"/>
      <c r="B620" s="1"/>
      <c r="C620" s="1"/>
      <c r="D620" s="1"/>
    </row>
    <row r="621" spans="1:4" x14ac:dyDescent="0.25">
      <c r="A621" s="1"/>
      <c r="B621" s="1"/>
      <c r="C621" s="1"/>
      <c r="D621" s="1"/>
    </row>
    <row r="622" spans="1:4" x14ac:dyDescent="0.25">
      <c r="A622" s="1"/>
      <c r="B622" s="1"/>
      <c r="C622" s="1"/>
      <c r="D622" s="1"/>
    </row>
    <row r="623" spans="1:4" x14ac:dyDescent="0.25">
      <c r="A623" s="1"/>
      <c r="B623" s="1"/>
      <c r="C623" s="1"/>
      <c r="D623" s="1"/>
    </row>
    <row r="624" spans="1:4" x14ac:dyDescent="0.25">
      <c r="A624" s="1"/>
      <c r="B624" s="1"/>
      <c r="C624" s="1"/>
      <c r="D624" s="1"/>
    </row>
    <row r="625" spans="1:4" x14ac:dyDescent="0.25">
      <c r="A625" s="1"/>
      <c r="B625" s="1"/>
      <c r="C625" s="1"/>
      <c r="D625" s="1"/>
    </row>
    <row r="626" spans="1:4" x14ac:dyDescent="0.25">
      <c r="A626" s="1"/>
      <c r="B626" s="1"/>
      <c r="C626" s="1"/>
      <c r="D626" s="1"/>
    </row>
    <row r="627" spans="1:4" x14ac:dyDescent="0.25">
      <c r="A627" s="1"/>
      <c r="B627" s="1"/>
      <c r="C627" s="1"/>
      <c r="D627" s="1"/>
    </row>
    <row r="628" spans="1:4" x14ac:dyDescent="0.25">
      <c r="A628" s="1"/>
      <c r="B628" s="1"/>
      <c r="C628" s="1"/>
      <c r="D628" s="1"/>
    </row>
    <row r="629" spans="1:4" x14ac:dyDescent="0.25">
      <c r="A629" s="1"/>
      <c r="B629" s="1"/>
      <c r="C629" s="1"/>
      <c r="D629" s="1"/>
    </row>
    <row r="630" spans="1:4" x14ac:dyDescent="0.25">
      <c r="A630" s="1"/>
      <c r="B630" s="1"/>
      <c r="C630" s="1"/>
      <c r="D630" s="1"/>
    </row>
    <row r="631" spans="1:4" x14ac:dyDescent="0.25">
      <c r="A631" s="1"/>
      <c r="B631" s="1"/>
      <c r="C631" s="1"/>
      <c r="D631" s="1"/>
    </row>
    <row r="632" spans="1:4" x14ac:dyDescent="0.25">
      <c r="A632" s="1"/>
      <c r="B632" s="1"/>
      <c r="C632" s="1"/>
      <c r="D632" s="1"/>
    </row>
    <row r="633" spans="1:4" x14ac:dyDescent="0.25">
      <c r="A633" s="1"/>
      <c r="B633" s="1"/>
      <c r="C633" s="1"/>
      <c r="D633" s="1"/>
    </row>
    <row r="634" spans="1:4" x14ac:dyDescent="0.25">
      <c r="A634" s="1"/>
      <c r="B634" s="1"/>
      <c r="C634" s="1"/>
      <c r="D634" s="1"/>
    </row>
    <row r="635" spans="1:4" x14ac:dyDescent="0.25">
      <c r="A635" s="1"/>
      <c r="B635" s="1"/>
      <c r="C635" s="1"/>
      <c r="D635" s="1"/>
    </row>
    <row r="636" spans="1:4" x14ac:dyDescent="0.25">
      <c r="A636" s="1"/>
      <c r="B636" s="1"/>
      <c r="C636" s="1"/>
      <c r="D636" s="1"/>
    </row>
    <row r="637" spans="1:4" x14ac:dyDescent="0.25">
      <c r="A637" s="1"/>
      <c r="B637" s="1"/>
      <c r="C637" s="1"/>
      <c r="D637" s="1"/>
    </row>
    <row r="638" spans="1:4" x14ac:dyDescent="0.25">
      <c r="A638" s="1"/>
      <c r="B638" s="1"/>
      <c r="C638" s="1"/>
      <c r="D638" s="1"/>
    </row>
    <row r="639" spans="1:4" x14ac:dyDescent="0.25">
      <c r="A639" s="1"/>
      <c r="B639" s="1"/>
      <c r="C639" s="1"/>
      <c r="D639" s="1"/>
    </row>
    <row r="640" spans="1:4" x14ac:dyDescent="0.25">
      <c r="A640" s="1"/>
      <c r="B640" s="1"/>
      <c r="C640" s="1"/>
      <c r="D640" s="1"/>
    </row>
    <row r="641" spans="1:4" x14ac:dyDescent="0.25">
      <c r="A641" s="1"/>
      <c r="B641" s="1"/>
      <c r="C641" s="1"/>
      <c r="D641" s="1"/>
    </row>
    <row r="642" spans="1:4" x14ac:dyDescent="0.25">
      <c r="A642" s="1"/>
      <c r="B642" s="1"/>
      <c r="C642" s="1"/>
      <c r="D642" s="1"/>
    </row>
    <row r="643" spans="1:4" x14ac:dyDescent="0.25">
      <c r="A643" s="1"/>
      <c r="B643" s="1"/>
      <c r="C643" s="1"/>
      <c r="D643" s="1"/>
    </row>
    <row r="644" spans="1:4" x14ac:dyDescent="0.25">
      <c r="A644" s="1"/>
      <c r="B644" s="1"/>
      <c r="C644" s="1"/>
      <c r="D644" s="1"/>
    </row>
    <row r="645" spans="1:4" x14ac:dyDescent="0.25">
      <c r="A645" s="1"/>
      <c r="B645" s="1"/>
      <c r="C645" s="1"/>
      <c r="D645" s="1"/>
    </row>
    <row r="646" spans="1:4" x14ac:dyDescent="0.25">
      <c r="A646" s="1"/>
      <c r="B646" s="1"/>
      <c r="C646" s="1"/>
      <c r="D646" s="1"/>
    </row>
    <row r="647" spans="1:4" x14ac:dyDescent="0.25">
      <c r="A647" s="1"/>
      <c r="B647" s="1"/>
      <c r="C647" s="1"/>
      <c r="D647" s="1"/>
    </row>
    <row r="648" spans="1:4" x14ac:dyDescent="0.25">
      <c r="A648" s="1"/>
      <c r="B648" s="1"/>
      <c r="C648" s="1"/>
      <c r="D648" s="1"/>
    </row>
    <row r="649" spans="1:4" x14ac:dyDescent="0.25">
      <c r="A649" s="1"/>
      <c r="B649" s="1"/>
      <c r="C649" s="1"/>
      <c r="D649" s="1"/>
    </row>
    <row r="650" spans="1:4" x14ac:dyDescent="0.25">
      <c r="A650" s="1"/>
      <c r="B650" s="1"/>
      <c r="C650" s="1"/>
      <c r="D650" s="1"/>
    </row>
    <row r="651" spans="1:4" x14ac:dyDescent="0.25">
      <c r="A651" s="1"/>
      <c r="B651" s="1"/>
      <c r="C651" s="1"/>
      <c r="D651" s="1"/>
    </row>
    <row r="652" spans="1:4" x14ac:dyDescent="0.25">
      <c r="A652" s="1"/>
      <c r="B652" s="1"/>
      <c r="C652" s="1"/>
      <c r="D652" s="1"/>
    </row>
    <row r="653" spans="1:4" x14ac:dyDescent="0.25">
      <c r="A653" s="1"/>
      <c r="B653" s="1"/>
      <c r="C653" s="1"/>
      <c r="D653" s="1"/>
    </row>
    <row r="654" spans="1:4" x14ac:dyDescent="0.25">
      <c r="A654" s="1"/>
      <c r="B654" s="1"/>
      <c r="C654" s="1"/>
      <c r="D654" s="1"/>
    </row>
    <row r="655" spans="1:4" x14ac:dyDescent="0.25">
      <c r="A655" s="1"/>
      <c r="B655" s="1"/>
      <c r="C655" s="1"/>
      <c r="D655" s="1"/>
    </row>
    <row r="656" spans="1:4" x14ac:dyDescent="0.25">
      <c r="A656" s="1"/>
      <c r="B656" s="1"/>
      <c r="C656" s="1"/>
      <c r="D656" s="1"/>
    </row>
    <row r="657" spans="1:4" x14ac:dyDescent="0.25">
      <c r="A657" s="1"/>
      <c r="B657" s="1"/>
      <c r="C657" s="1"/>
      <c r="D657" s="1"/>
    </row>
    <row r="658" spans="1:4" x14ac:dyDescent="0.25">
      <c r="A658" s="1"/>
      <c r="B658" s="1"/>
      <c r="C658" s="1"/>
      <c r="D658" s="1"/>
    </row>
    <row r="659" spans="1:4" x14ac:dyDescent="0.25">
      <c r="A659" s="1"/>
      <c r="B659" s="1"/>
      <c r="C659" s="1"/>
      <c r="D659" s="1"/>
    </row>
    <row r="660" spans="1:4" x14ac:dyDescent="0.25">
      <c r="A660" s="1"/>
      <c r="B660" s="1"/>
      <c r="C660" s="1"/>
      <c r="D660" s="1"/>
    </row>
    <row r="661" spans="1:4" x14ac:dyDescent="0.25">
      <c r="A661" s="1"/>
      <c r="B661" s="1"/>
      <c r="C661" s="1"/>
      <c r="D661" s="1"/>
    </row>
    <row r="662" spans="1:4" x14ac:dyDescent="0.25">
      <c r="A662" s="1"/>
      <c r="B662" s="1"/>
      <c r="C662" s="1"/>
      <c r="D662" s="1"/>
    </row>
    <row r="663" spans="1:4" x14ac:dyDescent="0.25">
      <c r="A663" s="1"/>
      <c r="B663" s="1"/>
      <c r="C663" s="1"/>
      <c r="D663" s="1"/>
    </row>
    <row r="664" spans="1:4" x14ac:dyDescent="0.25">
      <c r="A664" s="1"/>
      <c r="B664" s="1"/>
      <c r="C664" s="1"/>
      <c r="D664" s="1"/>
    </row>
    <row r="665" spans="1:4" x14ac:dyDescent="0.25">
      <c r="A665" s="1"/>
      <c r="B665" s="1"/>
      <c r="C665" s="1"/>
      <c r="D665" s="1"/>
    </row>
    <row r="666" spans="1:4" x14ac:dyDescent="0.25">
      <c r="A666" s="1"/>
      <c r="B666" s="1"/>
      <c r="C666" s="1"/>
      <c r="D666" s="1"/>
    </row>
    <row r="667" spans="1:4" x14ac:dyDescent="0.25">
      <c r="A667" s="1"/>
      <c r="B667" s="1"/>
      <c r="C667" s="1"/>
      <c r="D667" s="1"/>
    </row>
    <row r="668" spans="1:4" x14ac:dyDescent="0.25">
      <c r="A668" s="1"/>
      <c r="B668" s="1"/>
      <c r="C668" s="1"/>
      <c r="D668" s="1"/>
    </row>
    <row r="669" spans="1:4" x14ac:dyDescent="0.25">
      <c r="A669" s="1"/>
      <c r="B669" s="1"/>
      <c r="C669" s="1"/>
      <c r="D669" s="1"/>
    </row>
    <row r="670" spans="1:4" x14ac:dyDescent="0.25">
      <c r="A670" s="1"/>
      <c r="B670" s="1"/>
      <c r="C670" s="1"/>
      <c r="D670" s="1"/>
    </row>
    <row r="671" spans="1:4" x14ac:dyDescent="0.25">
      <c r="A671" s="1"/>
      <c r="B671" s="1"/>
      <c r="C671" s="1"/>
      <c r="D671" s="1"/>
    </row>
    <row r="672" spans="1:4" x14ac:dyDescent="0.25">
      <c r="A672" s="1"/>
      <c r="B672" s="1"/>
      <c r="C672" s="1"/>
      <c r="D672" s="1"/>
    </row>
    <row r="673" spans="1:4" x14ac:dyDescent="0.25">
      <c r="A673" s="1"/>
      <c r="B673" s="1"/>
      <c r="C673" s="1"/>
      <c r="D673" s="1"/>
    </row>
    <row r="674" spans="1:4" x14ac:dyDescent="0.25">
      <c r="A674" s="1"/>
      <c r="B674" s="1"/>
      <c r="C674" s="1"/>
      <c r="D674" s="1"/>
    </row>
    <row r="675" spans="1:4" x14ac:dyDescent="0.25">
      <c r="A675" s="1"/>
      <c r="B675" s="1"/>
      <c r="C675" s="1"/>
      <c r="D675" s="1"/>
    </row>
    <row r="676" spans="1:4" x14ac:dyDescent="0.25">
      <c r="A676" s="1"/>
      <c r="B676" s="1"/>
      <c r="C676" s="1"/>
      <c r="D676" s="1"/>
    </row>
    <row r="677" spans="1:4" x14ac:dyDescent="0.25">
      <c r="A677" s="1"/>
      <c r="B677" s="1"/>
      <c r="C677" s="1"/>
      <c r="D677" s="1"/>
    </row>
    <row r="678" spans="1:4" x14ac:dyDescent="0.25">
      <c r="A678" s="1"/>
      <c r="B678" s="1"/>
      <c r="C678" s="1"/>
      <c r="D678" s="1"/>
    </row>
    <row r="679" spans="1:4" x14ac:dyDescent="0.25">
      <c r="A679" s="1"/>
      <c r="B679" s="1"/>
      <c r="C679" s="1"/>
      <c r="D679" s="1"/>
    </row>
    <row r="680" spans="1:4" x14ac:dyDescent="0.25">
      <c r="A680" s="1"/>
      <c r="B680" s="1"/>
      <c r="C680" s="1"/>
      <c r="D680" s="1"/>
    </row>
    <row r="681" spans="1:4" x14ac:dyDescent="0.25">
      <c r="A681" s="1"/>
      <c r="B681" s="1"/>
      <c r="C681" s="1"/>
      <c r="D681" s="1"/>
    </row>
    <row r="682" spans="1:4" x14ac:dyDescent="0.25">
      <c r="A682" s="1"/>
      <c r="B682" s="1"/>
      <c r="C682" s="1"/>
      <c r="D682" s="1"/>
    </row>
    <row r="683" spans="1:4" x14ac:dyDescent="0.25">
      <c r="A683" s="1"/>
      <c r="B683" s="1"/>
      <c r="C683" s="1"/>
      <c r="D683" s="1"/>
    </row>
    <row r="684" spans="1:4" x14ac:dyDescent="0.25">
      <c r="A684" s="1"/>
      <c r="B684" s="1"/>
      <c r="C684" s="1"/>
      <c r="D684" s="1"/>
    </row>
    <row r="685" spans="1:4" x14ac:dyDescent="0.25">
      <c r="A685" s="1"/>
      <c r="B685" s="1"/>
      <c r="C685" s="1"/>
      <c r="D685" s="1"/>
    </row>
    <row r="686" spans="1:4" x14ac:dyDescent="0.25">
      <c r="A686" s="1"/>
      <c r="B686" s="1"/>
      <c r="C686" s="1"/>
      <c r="D686" s="1"/>
    </row>
    <row r="687" spans="1:4" x14ac:dyDescent="0.25">
      <c r="A687" s="1"/>
      <c r="B687" s="1"/>
      <c r="C687" s="1"/>
      <c r="D687" s="1"/>
    </row>
    <row r="688" spans="1:4" x14ac:dyDescent="0.25">
      <c r="A688" s="1"/>
      <c r="B688" s="1"/>
      <c r="C688" s="1"/>
      <c r="D688" s="1"/>
    </row>
    <row r="689" spans="1:4" x14ac:dyDescent="0.25">
      <c r="A689" s="1"/>
      <c r="B689" s="1"/>
      <c r="C689" s="1"/>
      <c r="D689" s="1"/>
    </row>
    <row r="690" spans="1:4" x14ac:dyDescent="0.25">
      <c r="A690" s="1"/>
      <c r="B690" s="1"/>
      <c r="C690" s="1"/>
      <c r="D690" s="1"/>
    </row>
    <row r="691" spans="1:4" x14ac:dyDescent="0.25">
      <c r="A691" s="1"/>
      <c r="B691" s="1"/>
      <c r="C691" s="1"/>
      <c r="D691" s="1"/>
    </row>
    <row r="692" spans="1:4" x14ac:dyDescent="0.25">
      <c r="A692" s="1"/>
      <c r="B692" s="1"/>
      <c r="C692" s="1"/>
      <c r="D692" s="1"/>
    </row>
    <row r="693" spans="1:4" x14ac:dyDescent="0.25">
      <c r="A693" s="1"/>
      <c r="B693" s="1"/>
      <c r="C693" s="1"/>
      <c r="D693" s="1"/>
    </row>
    <row r="694" spans="1:4" x14ac:dyDescent="0.25">
      <c r="A694" s="1"/>
      <c r="B694" s="1"/>
      <c r="C694" s="1"/>
      <c r="D694" s="1"/>
    </row>
    <row r="695" spans="1:4" x14ac:dyDescent="0.25">
      <c r="A695" s="1"/>
      <c r="B695" s="1"/>
      <c r="C695" s="1"/>
      <c r="D695" s="1"/>
    </row>
    <row r="696" spans="1:4" x14ac:dyDescent="0.25">
      <c r="A696" s="1"/>
      <c r="B696" s="1"/>
      <c r="C696" s="1"/>
      <c r="D696" s="1"/>
    </row>
    <row r="697" spans="1:4" x14ac:dyDescent="0.25">
      <c r="A697" s="1"/>
      <c r="B697" s="1"/>
      <c r="C697" s="1"/>
      <c r="D697" s="1"/>
    </row>
    <row r="698" spans="1:4" x14ac:dyDescent="0.25">
      <c r="A698" s="1"/>
      <c r="B698" s="1"/>
      <c r="C698" s="1"/>
      <c r="D698" s="1"/>
    </row>
    <row r="699" spans="1:4" x14ac:dyDescent="0.25">
      <c r="A699" s="1"/>
      <c r="B699" s="1"/>
      <c r="C699" s="1"/>
      <c r="D699" s="1"/>
    </row>
    <row r="700" spans="1:4" x14ac:dyDescent="0.25">
      <c r="A700" s="1"/>
      <c r="B700" s="1"/>
      <c r="C700" s="1"/>
      <c r="D700" s="1"/>
    </row>
    <row r="701" spans="1:4" x14ac:dyDescent="0.25">
      <c r="A701" s="1"/>
      <c r="B701" s="1"/>
      <c r="C701" s="1"/>
      <c r="D701" s="1"/>
    </row>
    <row r="702" spans="1:4" x14ac:dyDescent="0.25">
      <c r="A702" s="1"/>
      <c r="B702" s="1"/>
      <c r="C702" s="1"/>
      <c r="D702" s="1"/>
    </row>
    <row r="703" spans="1:4" x14ac:dyDescent="0.25">
      <c r="A703" s="1"/>
      <c r="B703" s="1"/>
      <c r="C703" s="1"/>
      <c r="D703" s="1"/>
    </row>
    <row r="704" spans="1:4" x14ac:dyDescent="0.25">
      <c r="A704" s="1"/>
      <c r="B704" s="1"/>
      <c r="C704" s="1"/>
      <c r="D704" s="1"/>
    </row>
    <row r="705" spans="1:4" x14ac:dyDescent="0.25">
      <c r="A705" s="1"/>
      <c r="B705" s="1"/>
      <c r="C705" s="1"/>
      <c r="D705" s="1"/>
    </row>
    <row r="706" spans="1:4" x14ac:dyDescent="0.25">
      <c r="A706" s="1"/>
      <c r="B706" s="1"/>
      <c r="C706" s="1"/>
      <c r="D706" s="1"/>
    </row>
    <row r="707" spans="1:4" x14ac:dyDescent="0.25">
      <c r="A707" s="1"/>
      <c r="B707" s="1"/>
      <c r="C707" s="1"/>
      <c r="D707" s="1"/>
    </row>
    <row r="708" spans="1:4" x14ac:dyDescent="0.25">
      <c r="A708" s="1"/>
      <c r="B708" s="1"/>
      <c r="C708" s="1"/>
      <c r="D708" s="1"/>
    </row>
    <row r="709" spans="1:4" x14ac:dyDescent="0.25">
      <c r="A709" s="1"/>
      <c r="B709" s="1"/>
      <c r="C709" s="1"/>
      <c r="D709" s="1"/>
    </row>
    <row r="710" spans="1:4" x14ac:dyDescent="0.25">
      <c r="A710" s="1"/>
      <c r="B710" s="1"/>
      <c r="C710" s="1"/>
      <c r="D710" s="1"/>
    </row>
    <row r="711" spans="1:4" x14ac:dyDescent="0.25">
      <c r="A711" s="1"/>
      <c r="B711" s="1"/>
      <c r="C711" s="1"/>
      <c r="D711" s="1"/>
    </row>
    <row r="712" spans="1:4" x14ac:dyDescent="0.25">
      <c r="A712" s="1"/>
      <c r="B712" s="1"/>
      <c r="C712" s="1"/>
      <c r="D712" s="1"/>
    </row>
    <row r="713" spans="1:4" x14ac:dyDescent="0.25">
      <c r="A713" s="1"/>
      <c r="B713" s="1"/>
      <c r="C713" s="1"/>
      <c r="D713" s="1"/>
    </row>
    <row r="714" spans="1:4" x14ac:dyDescent="0.25">
      <c r="A714" s="1"/>
      <c r="B714" s="1"/>
      <c r="C714" s="1"/>
      <c r="D714" s="1"/>
    </row>
    <row r="715" spans="1:4" x14ac:dyDescent="0.25">
      <c r="A715" s="1"/>
      <c r="B715" s="1"/>
      <c r="C715" s="1"/>
      <c r="D715" s="1"/>
    </row>
    <row r="716" spans="1:4" x14ac:dyDescent="0.25">
      <c r="A716" s="1"/>
      <c r="B716" s="1"/>
      <c r="C716" s="1"/>
      <c r="D716" s="1"/>
    </row>
    <row r="717" spans="1:4" x14ac:dyDescent="0.25">
      <c r="A717" s="1"/>
      <c r="B717" s="1"/>
      <c r="C717" s="1"/>
      <c r="D717" s="1"/>
    </row>
    <row r="718" spans="1:4" x14ac:dyDescent="0.25">
      <c r="A718" s="1"/>
      <c r="B718" s="1"/>
      <c r="C718" s="1"/>
      <c r="D718" s="1"/>
    </row>
    <row r="719" spans="1:4" x14ac:dyDescent="0.25">
      <c r="A719" s="1"/>
      <c r="B719" s="1"/>
      <c r="C719" s="1"/>
      <c r="D719" s="1"/>
    </row>
    <row r="720" spans="1:4" x14ac:dyDescent="0.25">
      <c r="A720" s="1"/>
      <c r="B720" s="1"/>
      <c r="C720" s="1"/>
      <c r="D720" s="1"/>
    </row>
    <row r="721" spans="1:4" x14ac:dyDescent="0.25">
      <c r="A721" s="1"/>
      <c r="B721" s="1"/>
      <c r="C721" s="1"/>
      <c r="D721" s="1"/>
    </row>
    <row r="722" spans="1:4" x14ac:dyDescent="0.25">
      <c r="A722" s="1"/>
      <c r="B722" s="1"/>
      <c r="C722" s="1"/>
      <c r="D722" s="1"/>
    </row>
    <row r="723" spans="1:4" x14ac:dyDescent="0.25">
      <c r="A723" s="1"/>
      <c r="B723" s="1"/>
      <c r="C723" s="1"/>
      <c r="D723" s="1"/>
    </row>
    <row r="724" spans="1:4" x14ac:dyDescent="0.25">
      <c r="A724" s="1"/>
      <c r="B724" s="1"/>
      <c r="C724" s="1"/>
      <c r="D724" s="1"/>
    </row>
    <row r="725" spans="1:4" x14ac:dyDescent="0.25">
      <c r="A725" s="1"/>
      <c r="B725" s="1"/>
      <c r="C725" s="1"/>
      <c r="D725" s="1"/>
    </row>
    <row r="726" spans="1:4" x14ac:dyDescent="0.25">
      <c r="A726" s="1"/>
      <c r="B726" s="1"/>
      <c r="C726" s="1"/>
      <c r="D726" s="1"/>
    </row>
    <row r="727" spans="1:4" x14ac:dyDescent="0.25">
      <c r="A727" s="1"/>
      <c r="B727" s="1"/>
      <c r="C727" s="1"/>
      <c r="D727" s="1"/>
    </row>
    <row r="728" spans="1:4" x14ac:dyDescent="0.25">
      <c r="A728" s="1"/>
      <c r="B728" s="1"/>
      <c r="C728" s="1"/>
      <c r="D728" s="1"/>
    </row>
    <row r="729" spans="1:4" x14ac:dyDescent="0.25">
      <c r="A729" s="1"/>
      <c r="B729" s="1"/>
      <c r="C729" s="1"/>
      <c r="D729" s="1"/>
    </row>
    <row r="730" spans="1:4" x14ac:dyDescent="0.25">
      <c r="A730" s="1"/>
      <c r="B730" s="1"/>
      <c r="C730" s="1"/>
      <c r="D730" s="1"/>
    </row>
    <row r="731" spans="1:4" x14ac:dyDescent="0.25">
      <c r="A731" s="1"/>
      <c r="B731" s="1"/>
      <c r="C731" s="1"/>
      <c r="D731" s="1"/>
    </row>
    <row r="732" spans="1:4" x14ac:dyDescent="0.25">
      <c r="A732" s="1"/>
      <c r="B732" s="1"/>
      <c r="C732" s="1"/>
      <c r="D732" s="1"/>
    </row>
    <row r="733" spans="1:4" x14ac:dyDescent="0.25">
      <c r="A733" s="1"/>
      <c r="B733" s="1"/>
      <c r="C733" s="1"/>
      <c r="D733" s="1"/>
    </row>
    <row r="734" spans="1:4" x14ac:dyDescent="0.25">
      <c r="A734" s="1"/>
      <c r="B734" s="1"/>
      <c r="C734" s="1"/>
      <c r="D734" s="1"/>
    </row>
    <row r="735" spans="1:4" x14ac:dyDescent="0.25">
      <c r="A735" s="1"/>
      <c r="B735" s="1"/>
      <c r="C735" s="1"/>
      <c r="D735" s="1"/>
    </row>
    <row r="736" spans="1:4" x14ac:dyDescent="0.25">
      <c r="A736" s="1"/>
      <c r="B736" s="1"/>
      <c r="C736" s="1"/>
      <c r="D736" s="1"/>
    </row>
    <row r="737" spans="1:4" x14ac:dyDescent="0.25">
      <c r="A737" s="1"/>
      <c r="B737" s="1"/>
      <c r="C737" s="1"/>
      <c r="D737" s="1"/>
    </row>
    <row r="738" spans="1:4" x14ac:dyDescent="0.25">
      <c r="A738" s="1"/>
      <c r="B738" s="1"/>
      <c r="C738" s="1"/>
      <c r="D738" s="1"/>
    </row>
    <row r="739" spans="1:4" x14ac:dyDescent="0.25">
      <c r="A739" s="1"/>
      <c r="B739" s="1"/>
      <c r="C739" s="1"/>
      <c r="D739" s="1"/>
    </row>
    <row r="740" spans="1:4" x14ac:dyDescent="0.25">
      <c r="A740" s="1"/>
      <c r="B740" s="1"/>
      <c r="C740" s="1"/>
      <c r="D740" s="1"/>
    </row>
    <row r="741" spans="1:4" x14ac:dyDescent="0.25">
      <c r="A741" s="1"/>
      <c r="B741" s="1"/>
      <c r="C741" s="1"/>
      <c r="D741" s="1"/>
    </row>
    <row r="742" spans="1:4" x14ac:dyDescent="0.25">
      <c r="A742" s="1"/>
      <c r="B742" s="1"/>
      <c r="C742" s="1"/>
      <c r="D742" s="1"/>
    </row>
    <row r="743" spans="1:4" x14ac:dyDescent="0.25">
      <c r="A743" s="1"/>
      <c r="B743" s="1"/>
      <c r="C743" s="1"/>
      <c r="D743" s="1"/>
    </row>
    <row r="744" spans="1:4" x14ac:dyDescent="0.25">
      <c r="A744" s="1"/>
      <c r="B744" s="1"/>
      <c r="C744" s="1"/>
      <c r="D744" s="1"/>
    </row>
    <row r="745" spans="1:4" x14ac:dyDescent="0.25">
      <c r="A745" s="1"/>
      <c r="B745" s="1"/>
      <c r="C745" s="1"/>
      <c r="D745" s="1"/>
    </row>
    <row r="746" spans="1:4" x14ac:dyDescent="0.25">
      <c r="A746" s="1"/>
      <c r="B746" s="1"/>
      <c r="C746" s="1"/>
      <c r="D746" s="1"/>
    </row>
    <row r="747" spans="1:4" x14ac:dyDescent="0.25">
      <c r="A747" s="1"/>
      <c r="B747" s="1"/>
      <c r="C747" s="1"/>
      <c r="D747" s="1"/>
    </row>
    <row r="748" spans="1:4" x14ac:dyDescent="0.25">
      <c r="A748" s="1"/>
      <c r="B748" s="1"/>
      <c r="C748" s="1"/>
      <c r="D748" s="1"/>
    </row>
    <row r="749" spans="1:4" x14ac:dyDescent="0.25">
      <c r="A749" s="1"/>
      <c r="B749" s="1"/>
      <c r="C749" s="1"/>
      <c r="D749" s="1"/>
    </row>
    <row r="750" spans="1:4" x14ac:dyDescent="0.25">
      <c r="A750" s="1"/>
      <c r="B750" s="1"/>
      <c r="C750" s="1"/>
      <c r="D750" s="1"/>
    </row>
    <row r="751" spans="1:4" x14ac:dyDescent="0.25">
      <c r="A751" s="1"/>
      <c r="B751" s="1"/>
      <c r="C751" s="1"/>
      <c r="D751" s="1"/>
    </row>
    <row r="752" spans="1:4" x14ac:dyDescent="0.25">
      <c r="A752" s="1"/>
      <c r="B752" s="1"/>
      <c r="C752" s="1"/>
      <c r="D752" s="1"/>
    </row>
    <row r="753" spans="1:4" x14ac:dyDescent="0.25">
      <c r="A753" s="1"/>
      <c r="B753" s="1"/>
      <c r="C753" s="1"/>
      <c r="D753" s="1"/>
    </row>
    <row r="754" spans="1:4" x14ac:dyDescent="0.25">
      <c r="A754" s="1"/>
      <c r="B754" s="1"/>
      <c r="C754" s="1"/>
      <c r="D754" s="1"/>
    </row>
    <row r="755" spans="1:4" x14ac:dyDescent="0.25">
      <c r="A755" s="1"/>
      <c r="B755" s="1"/>
      <c r="C755" s="1"/>
      <c r="D755" s="1"/>
    </row>
    <row r="756" spans="1:4" x14ac:dyDescent="0.25">
      <c r="A756" s="1"/>
      <c r="B756" s="1"/>
      <c r="C756" s="1"/>
      <c r="D756" s="1"/>
    </row>
    <row r="757" spans="1:4" x14ac:dyDescent="0.25">
      <c r="A757" s="1"/>
      <c r="B757" s="1"/>
      <c r="C757" s="1"/>
      <c r="D757" s="1"/>
    </row>
    <row r="758" spans="1:4" x14ac:dyDescent="0.25">
      <c r="A758" s="1"/>
      <c r="B758" s="1"/>
      <c r="C758" s="1"/>
      <c r="D758" s="1"/>
    </row>
    <row r="759" spans="1:4" x14ac:dyDescent="0.25">
      <c r="A759" s="1"/>
      <c r="B759" s="1"/>
      <c r="C759" s="1"/>
      <c r="D759" s="1"/>
    </row>
    <row r="760" spans="1:4" x14ac:dyDescent="0.25">
      <c r="A760" s="1"/>
      <c r="B760" s="1"/>
      <c r="C760" s="1"/>
      <c r="D760" s="1"/>
    </row>
    <row r="761" spans="1:4" x14ac:dyDescent="0.25">
      <c r="A761" s="1"/>
      <c r="B761" s="1"/>
      <c r="C761" s="1"/>
      <c r="D761" s="1"/>
    </row>
    <row r="762" spans="1:4" x14ac:dyDescent="0.25">
      <c r="A762" s="1"/>
      <c r="B762" s="1"/>
      <c r="C762" s="1"/>
      <c r="D762" s="1"/>
    </row>
    <row r="763" spans="1:4" x14ac:dyDescent="0.25">
      <c r="A763" s="1"/>
      <c r="B763" s="1"/>
      <c r="C763" s="1"/>
      <c r="D763" s="1"/>
    </row>
    <row r="764" spans="1:4" x14ac:dyDescent="0.25">
      <c r="A764" s="1"/>
      <c r="B764" s="1"/>
      <c r="C764" s="1"/>
      <c r="D764" s="1"/>
    </row>
    <row r="765" spans="1:4" x14ac:dyDescent="0.25">
      <c r="A765" s="1"/>
      <c r="B765" s="1"/>
      <c r="C765" s="1"/>
      <c r="D765" s="1"/>
    </row>
    <row r="766" spans="1:4" x14ac:dyDescent="0.25">
      <c r="A766" s="1"/>
      <c r="B766" s="1"/>
      <c r="C766" s="1"/>
      <c r="D766" s="1"/>
    </row>
    <row r="767" spans="1:4" x14ac:dyDescent="0.25">
      <c r="A767" s="1"/>
      <c r="B767" s="1"/>
      <c r="C767" s="1"/>
      <c r="D767" s="1"/>
    </row>
    <row r="768" spans="1:4" x14ac:dyDescent="0.25">
      <c r="A768" s="1"/>
      <c r="B768" s="1"/>
      <c r="C768" s="1"/>
      <c r="D768" s="1"/>
    </row>
    <row r="769" spans="1:4" x14ac:dyDescent="0.25">
      <c r="A769" s="1"/>
      <c r="B769" s="1"/>
      <c r="C769" s="1"/>
      <c r="D769" s="1"/>
    </row>
    <row r="770" spans="1:4" x14ac:dyDescent="0.25">
      <c r="A770" s="1"/>
      <c r="B770" s="1"/>
      <c r="C770" s="1"/>
      <c r="D770" s="1"/>
    </row>
    <row r="771" spans="1:4" x14ac:dyDescent="0.25">
      <c r="A771" s="1"/>
      <c r="B771" s="1"/>
      <c r="C771" s="1"/>
      <c r="D771" s="1"/>
    </row>
    <row r="772" spans="1:4" x14ac:dyDescent="0.25">
      <c r="A772" s="1"/>
      <c r="B772" s="1"/>
      <c r="C772" s="1"/>
      <c r="D772" s="1"/>
    </row>
    <row r="773" spans="1:4" x14ac:dyDescent="0.25">
      <c r="A773" s="1"/>
      <c r="B773" s="1"/>
      <c r="C773" s="1"/>
      <c r="D773" s="1"/>
    </row>
    <row r="774" spans="1:4" x14ac:dyDescent="0.25">
      <c r="A774" s="1"/>
      <c r="B774" s="1"/>
      <c r="C774" s="1"/>
      <c r="D774" s="1"/>
    </row>
    <row r="775" spans="1:4" x14ac:dyDescent="0.25">
      <c r="A775" s="1"/>
      <c r="B775" s="1"/>
      <c r="C775" s="1"/>
      <c r="D775" s="1"/>
    </row>
    <row r="776" spans="1:4" x14ac:dyDescent="0.25">
      <c r="A776" s="1"/>
      <c r="B776" s="1"/>
      <c r="C776" s="1"/>
      <c r="D776" s="1"/>
    </row>
    <row r="777" spans="1:4" x14ac:dyDescent="0.25">
      <c r="A777" s="1"/>
      <c r="B777" s="1"/>
      <c r="C777" s="1"/>
      <c r="D777" s="1"/>
    </row>
    <row r="778" spans="1:4" x14ac:dyDescent="0.25">
      <c r="A778" s="1"/>
      <c r="B778" s="1"/>
      <c r="C778" s="1"/>
      <c r="D778" s="1"/>
    </row>
    <row r="779" spans="1:4" x14ac:dyDescent="0.25">
      <c r="A779" s="1"/>
      <c r="B779" s="1"/>
      <c r="C779" s="1"/>
      <c r="D779" s="1"/>
    </row>
    <row r="780" spans="1:4" x14ac:dyDescent="0.25">
      <c r="A780" s="1"/>
      <c r="B780" s="1"/>
      <c r="C780" s="1"/>
      <c r="D780" s="1"/>
    </row>
    <row r="781" spans="1:4" x14ac:dyDescent="0.25">
      <c r="A781" s="1"/>
      <c r="B781" s="1"/>
      <c r="C781" s="1"/>
      <c r="D781" s="1"/>
    </row>
    <row r="782" spans="1:4" x14ac:dyDescent="0.25">
      <c r="A782" s="1"/>
      <c r="B782" s="1"/>
      <c r="C782" s="1"/>
      <c r="D782" s="1"/>
    </row>
    <row r="783" spans="1:4" x14ac:dyDescent="0.25">
      <c r="A783" s="1"/>
      <c r="B783" s="1"/>
      <c r="C783" s="1"/>
      <c r="D783" s="1"/>
    </row>
    <row r="784" spans="1:4" x14ac:dyDescent="0.25">
      <c r="A784" s="1"/>
      <c r="B784" s="1"/>
      <c r="C784" s="1"/>
      <c r="D784" s="1"/>
    </row>
    <row r="785" spans="1:4" x14ac:dyDescent="0.25">
      <c r="A785" s="1"/>
      <c r="B785" s="1"/>
      <c r="C785" s="1"/>
      <c r="D785" s="1"/>
    </row>
    <row r="786" spans="1:4" x14ac:dyDescent="0.25">
      <c r="A786" s="1"/>
      <c r="B786" s="1"/>
      <c r="C786" s="1"/>
      <c r="D786" s="1"/>
    </row>
    <row r="787" spans="1:4" x14ac:dyDescent="0.25">
      <c r="A787" s="1"/>
      <c r="B787" s="1"/>
      <c r="C787" s="1"/>
      <c r="D787" s="1"/>
    </row>
    <row r="788" spans="1:4" x14ac:dyDescent="0.25">
      <c r="A788" s="1"/>
      <c r="B788" s="1"/>
      <c r="C788" s="1"/>
      <c r="D788" s="1"/>
    </row>
    <row r="789" spans="1:4" x14ac:dyDescent="0.25">
      <c r="A789" s="1"/>
      <c r="B789" s="1"/>
      <c r="C789" s="1"/>
      <c r="D789" s="1"/>
    </row>
    <row r="790" spans="1:4" x14ac:dyDescent="0.25">
      <c r="A790" s="1"/>
      <c r="B790" s="1"/>
      <c r="C790" s="1"/>
      <c r="D790" s="1"/>
    </row>
    <row r="791" spans="1:4" x14ac:dyDescent="0.25">
      <c r="A791" s="1"/>
      <c r="B791" s="1"/>
      <c r="C791" s="1"/>
      <c r="D791" s="1"/>
    </row>
    <row r="792" spans="1:4" x14ac:dyDescent="0.25">
      <c r="A792" s="1"/>
      <c r="B792" s="1"/>
      <c r="C792" s="1"/>
      <c r="D792" s="1"/>
    </row>
    <row r="793" spans="1:4" x14ac:dyDescent="0.25">
      <c r="A793" s="1"/>
      <c r="B793" s="1"/>
      <c r="C793" s="1"/>
      <c r="D793" s="1"/>
    </row>
    <row r="794" spans="1:4" x14ac:dyDescent="0.25">
      <c r="A794" s="1"/>
      <c r="B794" s="1"/>
      <c r="C794" s="1"/>
      <c r="D794" s="1"/>
    </row>
    <row r="795" spans="1:4" x14ac:dyDescent="0.25">
      <c r="A795" s="1"/>
      <c r="B795" s="1"/>
      <c r="C795" s="1"/>
      <c r="D795" s="1"/>
    </row>
    <row r="796" spans="1:4" x14ac:dyDescent="0.25">
      <c r="A796" s="1"/>
      <c r="B796" s="1"/>
      <c r="C796" s="1"/>
      <c r="D796" s="1"/>
    </row>
    <row r="797" spans="1:4" x14ac:dyDescent="0.25">
      <c r="A797" s="1"/>
      <c r="B797" s="1"/>
      <c r="C797" s="1"/>
      <c r="D797" s="1"/>
    </row>
    <row r="798" spans="1:4" x14ac:dyDescent="0.25">
      <c r="A798" s="1"/>
      <c r="B798" s="1"/>
      <c r="C798" s="1"/>
      <c r="D798" s="1"/>
    </row>
    <row r="799" spans="1:4" x14ac:dyDescent="0.25">
      <c r="A799" s="1"/>
      <c r="B799" s="1"/>
      <c r="C799" s="1"/>
      <c r="D799" s="1"/>
    </row>
    <row r="800" spans="1:4" x14ac:dyDescent="0.25">
      <c r="A800" s="1"/>
      <c r="B800" s="1"/>
      <c r="C800" s="1"/>
      <c r="D800" s="1"/>
    </row>
    <row r="801" spans="1:4" x14ac:dyDescent="0.25">
      <c r="A801" s="1"/>
      <c r="B801" s="1"/>
      <c r="C801" s="1"/>
      <c r="D801" s="1"/>
    </row>
    <row r="802" spans="1:4" x14ac:dyDescent="0.25">
      <c r="A802" s="1"/>
      <c r="B802" s="1"/>
      <c r="C802" s="1"/>
      <c r="D802" s="1"/>
    </row>
    <row r="803" spans="1:4" x14ac:dyDescent="0.25">
      <c r="A803" s="1"/>
      <c r="B803" s="1"/>
      <c r="C803" s="1"/>
      <c r="D803" s="1"/>
    </row>
    <row r="804" spans="1:4" x14ac:dyDescent="0.25">
      <c r="A804" s="1"/>
      <c r="B804" s="1"/>
      <c r="C804" s="1"/>
      <c r="D804" s="1"/>
    </row>
    <row r="805" spans="1:4" x14ac:dyDescent="0.25">
      <c r="A805" s="1"/>
      <c r="B805" s="1"/>
      <c r="C805" s="1"/>
      <c r="D805" s="1"/>
    </row>
    <row r="806" spans="1:4" x14ac:dyDescent="0.25">
      <c r="A806" s="1"/>
      <c r="B806" s="1"/>
      <c r="C806" s="1"/>
      <c r="D806" s="1"/>
    </row>
    <row r="807" spans="1:4" x14ac:dyDescent="0.25">
      <c r="A807" s="1"/>
      <c r="B807" s="1"/>
      <c r="C807" s="1"/>
      <c r="D807" s="1"/>
    </row>
    <row r="808" spans="1:4" x14ac:dyDescent="0.25">
      <c r="A808" s="1"/>
      <c r="B808" s="1"/>
      <c r="C808" s="1"/>
      <c r="D808" s="1"/>
    </row>
    <row r="809" spans="1:4" x14ac:dyDescent="0.25">
      <c r="A809" s="1"/>
      <c r="B809" s="1"/>
      <c r="C809" s="1"/>
      <c r="D809" s="1"/>
    </row>
    <row r="810" spans="1:4" x14ac:dyDescent="0.25">
      <c r="A810" s="1"/>
      <c r="B810" s="1"/>
      <c r="C810" s="1"/>
      <c r="D810" s="1"/>
    </row>
    <row r="811" spans="1:4" x14ac:dyDescent="0.25">
      <c r="A811" s="1"/>
      <c r="B811" s="1"/>
      <c r="C811" s="1"/>
      <c r="D811" s="1"/>
    </row>
    <row r="812" spans="1:4" x14ac:dyDescent="0.25">
      <c r="A812" s="1"/>
      <c r="B812" s="1"/>
      <c r="C812" s="1"/>
      <c r="D812" s="1"/>
    </row>
    <row r="813" spans="1:4" x14ac:dyDescent="0.25">
      <c r="A813" s="1"/>
      <c r="B813" s="1"/>
      <c r="C813" s="1"/>
      <c r="D813" s="1"/>
    </row>
    <row r="814" spans="1:4" x14ac:dyDescent="0.25">
      <c r="A814" s="1"/>
      <c r="B814" s="1"/>
      <c r="C814" s="1"/>
      <c r="D814" s="1"/>
    </row>
    <row r="815" spans="1:4" x14ac:dyDescent="0.25">
      <c r="A815" s="1"/>
      <c r="B815" s="1"/>
      <c r="C815" s="1"/>
      <c r="D815" s="1"/>
    </row>
    <row r="816" spans="1:4" x14ac:dyDescent="0.25">
      <c r="A816" s="1"/>
      <c r="B816" s="1"/>
      <c r="C816" s="1"/>
      <c r="D816" s="1"/>
    </row>
    <row r="817" spans="1:4" x14ac:dyDescent="0.25">
      <c r="A817" s="1"/>
      <c r="B817" s="1"/>
      <c r="C817" s="1"/>
      <c r="D817" s="1"/>
    </row>
    <row r="818" spans="1:4" x14ac:dyDescent="0.25">
      <c r="A818" s="1"/>
      <c r="B818" s="1"/>
      <c r="C818" s="1"/>
      <c r="D818" s="1"/>
    </row>
    <row r="819" spans="1:4" x14ac:dyDescent="0.25">
      <c r="A819" s="1"/>
      <c r="B819" s="1"/>
      <c r="C819" s="1"/>
      <c r="D819" s="1"/>
    </row>
    <row r="820" spans="1:4" x14ac:dyDescent="0.25">
      <c r="A820" s="1"/>
      <c r="B820" s="1"/>
      <c r="C820" s="1"/>
      <c r="D820" s="1"/>
    </row>
    <row r="821" spans="1:4" x14ac:dyDescent="0.25">
      <c r="A821" s="1"/>
      <c r="B821" s="1"/>
      <c r="C821" s="1"/>
      <c r="D821" s="1"/>
    </row>
    <row r="822" spans="1:4" x14ac:dyDescent="0.25">
      <c r="A822" s="1"/>
      <c r="B822" s="1"/>
      <c r="C822" s="1"/>
      <c r="D822" s="1"/>
    </row>
    <row r="823" spans="1:4" x14ac:dyDescent="0.25">
      <c r="A823" s="1"/>
      <c r="B823" s="1"/>
      <c r="C823" s="1"/>
      <c r="D823" s="1"/>
    </row>
    <row r="824" spans="1:4" x14ac:dyDescent="0.25">
      <c r="A824" s="1"/>
      <c r="B824" s="1"/>
      <c r="C824" s="1"/>
      <c r="D824" s="1"/>
    </row>
    <row r="825" spans="1:4" x14ac:dyDescent="0.25">
      <c r="A825" s="1"/>
      <c r="B825" s="1"/>
      <c r="C825" s="1"/>
      <c r="D825" s="1"/>
    </row>
    <row r="826" spans="1:4" x14ac:dyDescent="0.25">
      <c r="A826" s="1"/>
      <c r="B826" s="1"/>
      <c r="C826" s="1"/>
      <c r="D826" s="1"/>
    </row>
    <row r="827" spans="1:4" x14ac:dyDescent="0.25">
      <c r="A827" s="1"/>
      <c r="B827" s="1"/>
      <c r="C827" s="1"/>
      <c r="D827" s="1"/>
    </row>
    <row r="828" spans="1:4" x14ac:dyDescent="0.25">
      <c r="A828" s="1"/>
      <c r="B828" s="1"/>
      <c r="C828" s="1"/>
      <c r="D828" s="1"/>
    </row>
    <row r="829" spans="1:4" x14ac:dyDescent="0.25">
      <c r="A829" s="1"/>
      <c r="B829" s="1"/>
      <c r="C829" s="1"/>
      <c r="D829" s="1"/>
    </row>
    <row r="830" spans="1:4" x14ac:dyDescent="0.25">
      <c r="A830" s="1"/>
      <c r="B830" s="1"/>
      <c r="C830" s="1"/>
      <c r="D830" s="1"/>
    </row>
    <row r="831" spans="1:4" x14ac:dyDescent="0.25">
      <c r="A831" s="1"/>
      <c r="B831" s="1"/>
      <c r="C831" s="1"/>
      <c r="D831" s="1"/>
    </row>
    <row r="832" spans="1:4" x14ac:dyDescent="0.25">
      <c r="A832" s="1"/>
      <c r="B832" s="1"/>
      <c r="C832" s="1"/>
      <c r="D832" s="1"/>
    </row>
    <row r="833" spans="1:4" x14ac:dyDescent="0.25">
      <c r="A833" s="1"/>
      <c r="B833" s="1"/>
      <c r="C833" s="1"/>
      <c r="D833" s="1"/>
    </row>
    <row r="834" spans="1:4" x14ac:dyDescent="0.25">
      <c r="A834" s="1"/>
      <c r="B834" s="1"/>
      <c r="C834" s="1"/>
      <c r="D834" s="1"/>
    </row>
    <row r="835" spans="1:4" x14ac:dyDescent="0.25">
      <c r="A835" s="1"/>
      <c r="B835" s="1"/>
      <c r="C835" s="1"/>
      <c r="D835" s="1"/>
    </row>
    <row r="836" spans="1:4" x14ac:dyDescent="0.25">
      <c r="A836" s="1"/>
      <c r="B836" s="1"/>
      <c r="C836" s="1"/>
      <c r="D836" s="1"/>
    </row>
    <row r="837" spans="1:4" x14ac:dyDescent="0.25">
      <c r="A837" s="1"/>
      <c r="B837" s="1"/>
      <c r="C837" s="1"/>
      <c r="D837" s="1"/>
    </row>
    <row r="838" spans="1:4" x14ac:dyDescent="0.25">
      <c r="A838" s="1"/>
      <c r="B838" s="1"/>
      <c r="C838" s="1"/>
      <c r="D838" s="1"/>
    </row>
    <row r="839" spans="1:4" x14ac:dyDescent="0.25">
      <c r="A839" s="1"/>
      <c r="B839" s="1"/>
      <c r="C839" s="1"/>
      <c r="D839" s="1"/>
    </row>
    <row r="840" spans="1:4" x14ac:dyDescent="0.25">
      <c r="A840" s="1"/>
      <c r="B840" s="1"/>
      <c r="C840" s="1"/>
      <c r="D840" s="1"/>
    </row>
    <row r="841" spans="1:4" x14ac:dyDescent="0.25">
      <c r="A841" s="1"/>
      <c r="B841" s="1"/>
      <c r="C841" s="1"/>
      <c r="D841" s="1"/>
    </row>
    <row r="842" spans="1:4" x14ac:dyDescent="0.25">
      <c r="A842" s="1"/>
      <c r="B842" s="1"/>
      <c r="C842" s="1"/>
      <c r="D842" s="1"/>
    </row>
    <row r="843" spans="1:4" x14ac:dyDescent="0.25">
      <c r="A843" s="1"/>
      <c r="B843" s="1"/>
      <c r="C843" s="1"/>
      <c r="D843" s="1"/>
    </row>
    <row r="844" spans="1:4" x14ac:dyDescent="0.25">
      <c r="A844" s="1"/>
      <c r="B844" s="1"/>
      <c r="C844" s="1"/>
      <c r="D844" s="1"/>
    </row>
    <row r="845" spans="1:4" x14ac:dyDescent="0.25">
      <c r="A845" s="1"/>
      <c r="B845" s="1"/>
      <c r="C845" s="1"/>
      <c r="D845" s="1"/>
    </row>
    <row r="846" spans="1:4" x14ac:dyDescent="0.25">
      <c r="A846" s="1"/>
      <c r="B846" s="1"/>
      <c r="C846" s="1"/>
      <c r="D846" s="1"/>
    </row>
    <row r="847" spans="1:4" x14ac:dyDescent="0.25">
      <c r="A847" s="1"/>
      <c r="B847" s="1"/>
      <c r="C847" s="1"/>
      <c r="D847" s="1"/>
    </row>
    <row r="848" spans="1:4" x14ac:dyDescent="0.25">
      <c r="A848" s="1"/>
      <c r="B848" s="1"/>
      <c r="C848" s="1"/>
      <c r="D848" s="1"/>
    </row>
    <row r="849" spans="1:4" x14ac:dyDescent="0.25">
      <c r="A849" s="1"/>
      <c r="B849" s="1"/>
      <c r="C849" s="1"/>
      <c r="D849" s="1"/>
    </row>
    <row r="850" spans="1:4" x14ac:dyDescent="0.25">
      <c r="A850" s="1"/>
      <c r="B850" s="1"/>
      <c r="C850" s="1"/>
      <c r="D850" s="1"/>
    </row>
    <row r="851" spans="1:4" x14ac:dyDescent="0.25">
      <c r="A851" s="1"/>
      <c r="B851" s="1"/>
      <c r="C851" s="1"/>
      <c r="D851" s="1"/>
    </row>
    <row r="852" spans="1:4" x14ac:dyDescent="0.25">
      <c r="A852" s="1"/>
      <c r="B852" s="1"/>
      <c r="C852" s="1"/>
      <c r="D852" s="1"/>
    </row>
    <row r="853" spans="1:4" x14ac:dyDescent="0.25">
      <c r="A853" s="1"/>
      <c r="B853" s="1"/>
      <c r="C853" s="1"/>
      <c r="D853" s="1"/>
    </row>
    <row r="854" spans="1:4" x14ac:dyDescent="0.25">
      <c r="A854" s="1"/>
      <c r="B854" s="1"/>
      <c r="C854" s="1"/>
      <c r="D854" s="1"/>
    </row>
    <row r="855" spans="1:4" x14ac:dyDescent="0.25">
      <c r="A855" s="1"/>
      <c r="B855" s="1"/>
      <c r="C855" s="1"/>
      <c r="D855" s="1"/>
    </row>
    <row r="856" spans="1:4" x14ac:dyDescent="0.25">
      <c r="A856" s="1"/>
      <c r="B856" s="1"/>
      <c r="C856" s="1"/>
      <c r="D856" s="1"/>
    </row>
    <row r="857" spans="1:4" x14ac:dyDescent="0.25">
      <c r="A857" s="1"/>
      <c r="B857" s="1"/>
      <c r="C857" s="1"/>
      <c r="D857" s="1"/>
    </row>
    <row r="858" spans="1:4" x14ac:dyDescent="0.25">
      <c r="A858" s="1"/>
      <c r="B858" s="1"/>
      <c r="C858" s="1"/>
      <c r="D858" s="1"/>
    </row>
    <row r="859" spans="1:4" x14ac:dyDescent="0.25">
      <c r="A859" s="1"/>
      <c r="B859" s="1"/>
      <c r="C859" s="1"/>
      <c r="D859" s="1"/>
    </row>
    <row r="860" spans="1:4" x14ac:dyDescent="0.25">
      <c r="A860" s="1"/>
      <c r="B860" s="1"/>
      <c r="C860" s="1"/>
      <c r="D860" s="1"/>
    </row>
    <row r="861" spans="1:4" x14ac:dyDescent="0.25">
      <c r="A861" s="1"/>
      <c r="B861" s="1"/>
      <c r="C861" s="1"/>
      <c r="D861" s="1"/>
    </row>
    <row r="862" spans="1:4" x14ac:dyDescent="0.25">
      <c r="A862" s="1"/>
      <c r="B862" s="1"/>
      <c r="C862" s="1"/>
      <c r="D862" s="1"/>
    </row>
    <row r="863" spans="1:4" x14ac:dyDescent="0.25">
      <c r="A863" s="1"/>
      <c r="B863" s="1"/>
      <c r="C863" s="1"/>
      <c r="D863" s="1"/>
    </row>
    <row r="864" spans="1:4" x14ac:dyDescent="0.25">
      <c r="A864" s="1"/>
      <c r="B864" s="1"/>
      <c r="C864" s="1"/>
      <c r="D864" s="1"/>
    </row>
    <row r="865" spans="1:4" x14ac:dyDescent="0.25">
      <c r="A865" s="1"/>
      <c r="B865" s="1"/>
      <c r="C865" s="1"/>
      <c r="D865" s="1"/>
    </row>
    <row r="866" spans="1:4" x14ac:dyDescent="0.25">
      <c r="A866" s="1"/>
      <c r="B866" s="1"/>
      <c r="C866" s="1"/>
      <c r="D866" s="1"/>
    </row>
    <row r="867" spans="1:4" x14ac:dyDescent="0.25">
      <c r="A867" s="1"/>
      <c r="B867" s="1"/>
      <c r="C867" s="1"/>
      <c r="D867" s="1"/>
    </row>
    <row r="868" spans="1:4" x14ac:dyDescent="0.25">
      <c r="A868" s="1"/>
      <c r="B868" s="1"/>
      <c r="C868" s="1"/>
      <c r="D868" s="1"/>
    </row>
    <row r="869" spans="1:4" x14ac:dyDescent="0.25">
      <c r="A869" s="1"/>
      <c r="B869" s="1"/>
      <c r="C869" s="1"/>
      <c r="D869" s="1"/>
    </row>
    <row r="870" spans="1:4" x14ac:dyDescent="0.25">
      <c r="A870" s="1"/>
      <c r="B870" s="1"/>
      <c r="C870" s="1"/>
      <c r="D870" s="1"/>
    </row>
    <row r="871" spans="1:4" x14ac:dyDescent="0.25">
      <c r="A871" s="1"/>
      <c r="B871" s="1"/>
      <c r="C871" s="1"/>
      <c r="D871" s="1"/>
    </row>
    <row r="872" spans="1:4" x14ac:dyDescent="0.25">
      <c r="A872" s="1"/>
      <c r="B872" s="1"/>
      <c r="C872" s="1"/>
      <c r="D872" s="1"/>
    </row>
    <row r="873" spans="1:4" x14ac:dyDescent="0.25">
      <c r="A873" s="1"/>
      <c r="B873" s="1"/>
      <c r="C873" s="1"/>
      <c r="D873" s="1"/>
    </row>
    <row r="874" spans="1:4" x14ac:dyDescent="0.25">
      <c r="A874" s="1"/>
      <c r="B874" s="1"/>
      <c r="C874" s="1"/>
      <c r="D874" s="1"/>
    </row>
    <row r="875" spans="1:4" x14ac:dyDescent="0.25">
      <c r="A875" s="1"/>
      <c r="B875" s="1"/>
      <c r="C875" s="1"/>
      <c r="D875" s="1"/>
    </row>
    <row r="876" spans="1:4" x14ac:dyDescent="0.25">
      <c r="A876" s="1"/>
      <c r="B876" s="1"/>
      <c r="C876" s="1"/>
      <c r="D876" s="1"/>
    </row>
    <row r="877" spans="1:4" x14ac:dyDescent="0.25">
      <c r="A877" s="1"/>
      <c r="B877" s="1"/>
      <c r="C877" s="1"/>
      <c r="D877" s="1"/>
    </row>
    <row r="878" spans="1:4" x14ac:dyDescent="0.25">
      <c r="A878" s="1"/>
      <c r="B878" s="1"/>
      <c r="C878" s="1"/>
      <c r="D878" s="1"/>
    </row>
    <row r="879" spans="1:4" x14ac:dyDescent="0.25">
      <c r="A879" s="1"/>
      <c r="B879" s="1"/>
      <c r="C879" s="1"/>
      <c r="D879" s="1"/>
    </row>
    <row r="880" spans="1:4" x14ac:dyDescent="0.25">
      <c r="A880" s="1"/>
      <c r="B880" s="1"/>
      <c r="C880" s="1"/>
      <c r="D880" s="1"/>
    </row>
    <row r="881" spans="1:4" x14ac:dyDescent="0.25">
      <c r="A881" s="1"/>
      <c r="B881" s="1"/>
      <c r="C881" s="1"/>
      <c r="D881" s="1"/>
    </row>
    <row r="882" spans="1:4" x14ac:dyDescent="0.25">
      <c r="A882" s="1"/>
      <c r="B882" s="1"/>
      <c r="C882" s="1"/>
      <c r="D882" s="1"/>
    </row>
    <row r="883" spans="1:4" x14ac:dyDescent="0.25">
      <c r="A883" s="1"/>
      <c r="B883" s="1"/>
      <c r="C883" s="1"/>
      <c r="D883" s="1"/>
    </row>
    <row r="884" spans="1:4" x14ac:dyDescent="0.25">
      <c r="A884" s="1"/>
      <c r="B884" s="1"/>
      <c r="C884" s="1"/>
      <c r="D884" s="1"/>
    </row>
    <row r="885" spans="1:4" x14ac:dyDescent="0.25">
      <c r="A885" s="1"/>
      <c r="B885" s="1"/>
      <c r="C885" s="1"/>
      <c r="D885" s="1"/>
    </row>
    <row r="886" spans="1:4" x14ac:dyDescent="0.25">
      <c r="A886" s="1"/>
      <c r="B886" s="1"/>
      <c r="C886" s="1"/>
      <c r="D886" s="1"/>
    </row>
    <row r="887" spans="1:4" x14ac:dyDescent="0.25">
      <c r="A887" s="1"/>
      <c r="B887" s="1"/>
      <c r="C887" s="1"/>
      <c r="D887" s="1"/>
    </row>
    <row r="888" spans="1:4" x14ac:dyDescent="0.25">
      <c r="A888" s="1"/>
      <c r="B888" s="1"/>
      <c r="C888" s="1"/>
      <c r="D888" s="1"/>
    </row>
    <row r="889" spans="1:4" x14ac:dyDescent="0.25">
      <c r="A889" s="1"/>
      <c r="B889" s="1"/>
      <c r="C889" s="1"/>
      <c r="D889" s="1"/>
    </row>
    <row r="890" spans="1:4" x14ac:dyDescent="0.25">
      <c r="A890" s="1"/>
      <c r="B890" s="1"/>
      <c r="C890" s="1"/>
      <c r="D890" s="1"/>
    </row>
    <row r="891" spans="1:4" x14ac:dyDescent="0.25">
      <c r="A891" s="1"/>
      <c r="B891" s="1"/>
      <c r="C891" s="1"/>
      <c r="D891" s="1"/>
    </row>
    <row r="892" spans="1:4" x14ac:dyDescent="0.25">
      <c r="A892" s="1"/>
      <c r="B892" s="1"/>
      <c r="C892" s="1"/>
      <c r="D892" s="1"/>
    </row>
    <row r="893" spans="1:4" x14ac:dyDescent="0.25">
      <c r="A893" s="1"/>
      <c r="B893" s="1"/>
      <c r="C893" s="1"/>
      <c r="D893" s="1"/>
    </row>
    <row r="894" spans="1:4" x14ac:dyDescent="0.25">
      <c r="A894" s="1"/>
      <c r="B894" s="1"/>
      <c r="C894" s="1"/>
      <c r="D894" s="1"/>
    </row>
    <row r="895" spans="1:4" x14ac:dyDescent="0.25">
      <c r="A895" s="1"/>
      <c r="B895" s="1"/>
      <c r="C895" s="1"/>
      <c r="D895" s="1"/>
    </row>
    <row r="896" spans="1:4" x14ac:dyDescent="0.25">
      <c r="A896" s="1"/>
      <c r="B896" s="1"/>
      <c r="C896" s="1"/>
      <c r="D896" s="1"/>
    </row>
    <row r="897" spans="1:4" x14ac:dyDescent="0.25">
      <c r="A897" s="1"/>
      <c r="B897" s="1"/>
      <c r="C897" s="1"/>
      <c r="D897" s="1"/>
    </row>
    <row r="898" spans="1:4" x14ac:dyDescent="0.25">
      <c r="A898" s="1"/>
      <c r="B898" s="1"/>
      <c r="C898" s="1"/>
      <c r="D898" s="1"/>
    </row>
    <row r="899" spans="1:4" x14ac:dyDescent="0.25">
      <c r="A899" s="1"/>
      <c r="B899" s="1"/>
      <c r="C899" s="1"/>
      <c r="D899" s="1"/>
    </row>
    <row r="900" spans="1:4" x14ac:dyDescent="0.25">
      <c r="A900" s="1"/>
      <c r="B900" s="1"/>
      <c r="C900" s="1"/>
      <c r="D900" s="1"/>
    </row>
    <row r="901" spans="1:4" x14ac:dyDescent="0.25">
      <c r="A901" s="1"/>
      <c r="B901" s="1"/>
      <c r="C901" s="1"/>
      <c r="D901" s="1"/>
    </row>
    <row r="902" spans="1:4" x14ac:dyDescent="0.25">
      <c r="A902" s="1"/>
      <c r="B902" s="1"/>
      <c r="C902" s="1"/>
      <c r="D902" s="1"/>
    </row>
    <row r="903" spans="1:4" x14ac:dyDescent="0.25">
      <c r="A903" s="1"/>
      <c r="B903" s="1"/>
      <c r="C903" s="1"/>
      <c r="D903" s="1"/>
    </row>
    <row r="904" spans="1:4" x14ac:dyDescent="0.25">
      <c r="A904" s="1"/>
      <c r="B904" s="1"/>
      <c r="C904" s="1"/>
      <c r="D904" s="1"/>
    </row>
    <row r="905" spans="1:4" x14ac:dyDescent="0.25">
      <c r="A905" s="1"/>
      <c r="B905" s="1"/>
      <c r="C905" s="1"/>
      <c r="D905" s="1"/>
    </row>
    <row r="906" spans="1:4" x14ac:dyDescent="0.25">
      <c r="A906" s="1"/>
      <c r="B906" s="1"/>
      <c r="C906" s="1"/>
      <c r="D906" s="1"/>
    </row>
    <row r="907" spans="1:4" x14ac:dyDescent="0.25">
      <c r="A907" s="1"/>
      <c r="B907" s="1"/>
      <c r="C907" s="1"/>
      <c r="D907" s="1"/>
    </row>
    <row r="908" spans="1:4" x14ac:dyDescent="0.25">
      <c r="A908" s="1"/>
      <c r="B908" s="1"/>
      <c r="C908" s="1"/>
      <c r="D908" s="1"/>
    </row>
    <row r="909" spans="1:4" x14ac:dyDescent="0.25">
      <c r="A909" s="1"/>
      <c r="B909" s="1"/>
      <c r="C909" s="1"/>
      <c r="D909" s="1"/>
    </row>
    <row r="910" spans="1:4" x14ac:dyDescent="0.25">
      <c r="A910" s="1"/>
      <c r="B910" s="1"/>
      <c r="C910" s="1"/>
      <c r="D910" s="1"/>
    </row>
    <row r="911" spans="1:4" x14ac:dyDescent="0.25">
      <c r="A911" s="1"/>
      <c r="B911" s="1"/>
      <c r="C911" s="1"/>
      <c r="D911" s="1"/>
    </row>
    <row r="912" spans="1:4" x14ac:dyDescent="0.25">
      <c r="A912" s="1"/>
      <c r="B912" s="1"/>
      <c r="C912" s="1"/>
      <c r="D912" s="1"/>
    </row>
    <row r="913" spans="1:4" x14ac:dyDescent="0.25">
      <c r="A913" s="1"/>
      <c r="B913" s="1"/>
      <c r="C913" s="1"/>
      <c r="D913" s="1"/>
    </row>
    <row r="914" spans="1:4" x14ac:dyDescent="0.25">
      <c r="A914" s="1"/>
      <c r="B914" s="1"/>
      <c r="C914" s="1"/>
      <c r="D914" s="1"/>
    </row>
    <row r="915" spans="1:4" x14ac:dyDescent="0.25">
      <c r="A915" s="1"/>
      <c r="B915" s="1"/>
      <c r="C915" s="1"/>
      <c r="D915" s="1"/>
    </row>
    <row r="916" spans="1:4" x14ac:dyDescent="0.25">
      <c r="A916" s="1"/>
      <c r="B916" s="1"/>
      <c r="C916" s="1"/>
      <c r="D916" s="1"/>
    </row>
    <row r="917" spans="1:4" x14ac:dyDescent="0.25">
      <c r="A917" s="1"/>
      <c r="B917" s="1"/>
      <c r="C917" s="1"/>
      <c r="D917" s="1"/>
    </row>
    <row r="918" spans="1:4" x14ac:dyDescent="0.25">
      <c r="A918" s="1"/>
      <c r="B918" s="1"/>
      <c r="C918" s="1"/>
      <c r="D918" s="1"/>
    </row>
    <row r="919" spans="1:4" x14ac:dyDescent="0.25">
      <c r="A919" s="1"/>
      <c r="B919" s="1"/>
      <c r="C919" s="1"/>
      <c r="D919" s="1"/>
    </row>
    <row r="920" spans="1:4" x14ac:dyDescent="0.25">
      <c r="A920" s="1"/>
      <c r="B920" s="1"/>
      <c r="C920" s="1"/>
      <c r="D920" s="1"/>
    </row>
    <row r="921" spans="1:4" x14ac:dyDescent="0.25">
      <c r="A921" s="1"/>
      <c r="B921" s="1"/>
      <c r="C921" s="1"/>
      <c r="D921" s="1"/>
    </row>
    <row r="922" spans="1:4" x14ac:dyDescent="0.25">
      <c r="A922" s="1"/>
      <c r="B922" s="1"/>
      <c r="C922" s="1"/>
      <c r="D922" s="1"/>
    </row>
    <row r="923" spans="1:4" x14ac:dyDescent="0.25">
      <c r="A923" s="1"/>
      <c r="B923" s="1"/>
      <c r="C923" s="1"/>
      <c r="D923" s="1"/>
    </row>
    <row r="924" spans="1:4" x14ac:dyDescent="0.25">
      <c r="A924" s="1"/>
      <c r="B924" s="1"/>
      <c r="C924" s="1"/>
      <c r="D924" s="1"/>
    </row>
    <row r="925" spans="1:4" x14ac:dyDescent="0.25">
      <c r="A925" s="1"/>
      <c r="B925" s="1"/>
      <c r="C925" s="1"/>
      <c r="D925" s="1"/>
    </row>
    <row r="926" spans="1:4" x14ac:dyDescent="0.25">
      <c r="A926" s="1"/>
      <c r="B926" s="1"/>
      <c r="C926" s="1"/>
      <c r="D926" s="1"/>
    </row>
    <row r="927" spans="1:4" x14ac:dyDescent="0.25">
      <c r="A927" s="1"/>
      <c r="B927" s="1"/>
      <c r="C927" s="1"/>
      <c r="D927" s="1"/>
    </row>
    <row r="928" spans="1:4" x14ac:dyDescent="0.25">
      <c r="A928" s="1"/>
      <c r="B928" s="1"/>
      <c r="C928" s="1"/>
      <c r="D928" s="1"/>
    </row>
    <row r="929" spans="1:4" x14ac:dyDescent="0.25">
      <c r="A929" s="1"/>
      <c r="B929" s="1"/>
      <c r="C929" s="1"/>
      <c r="D929" s="1"/>
    </row>
    <row r="930" spans="1:4" x14ac:dyDescent="0.25">
      <c r="A930" s="1"/>
      <c r="B930" s="1"/>
      <c r="C930" s="1"/>
      <c r="D930" s="1"/>
    </row>
    <row r="931" spans="1:4" x14ac:dyDescent="0.25">
      <c r="A931" s="1"/>
      <c r="B931" s="1"/>
      <c r="C931" s="1"/>
      <c r="D931" s="1"/>
    </row>
    <row r="932" spans="1:4" x14ac:dyDescent="0.25">
      <c r="A932" s="1"/>
      <c r="B932" s="1"/>
      <c r="C932" s="1"/>
      <c r="D932" s="1"/>
    </row>
    <row r="933" spans="1:4" x14ac:dyDescent="0.25">
      <c r="A933" s="1"/>
      <c r="B933" s="1"/>
      <c r="C933" s="1"/>
      <c r="D933" s="1"/>
    </row>
    <row r="934" spans="1:4" x14ac:dyDescent="0.25">
      <c r="A934" s="1"/>
      <c r="B934" s="1"/>
      <c r="C934" s="1"/>
      <c r="D934" s="1"/>
    </row>
    <row r="935" spans="1:4" x14ac:dyDescent="0.25">
      <c r="A935" s="1"/>
      <c r="B935" s="1"/>
      <c r="C935" s="1"/>
      <c r="D935" s="1"/>
    </row>
    <row r="936" spans="1:4" x14ac:dyDescent="0.25">
      <c r="A936" s="1"/>
      <c r="B936" s="1"/>
      <c r="C936" s="1"/>
      <c r="D936" s="1"/>
    </row>
    <row r="937" spans="1:4" x14ac:dyDescent="0.25">
      <c r="A937" s="1"/>
      <c r="B937" s="1"/>
      <c r="C937" s="1"/>
      <c r="D937" s="1"/>
    </row>
    <row r="938" spans="1:4" x14ac:dyDescent="0.25">
      <c r="A938" s="1"/>
      <c r="B938" s="1"/>
      <c r="C938" s="1"/>
      <c r="D938" s="1"/>
    </row>
    <row r="939" spans="1:4" x14ac:dyDescent="0.25">
      <c r="A939" s="1"/>
      <c r="B939" s="1"/>
      <c r="C939" s="1"/>
      <c r="D939" s="1"/>
    </row>
    <row r="940" spans="1:4" x14ac:dyDescent="0.25">
      <c r="A940" s="1"/>
      <c r="B940" s="1"/>
      <c r="C940" s="1"/>
      <c r="D940" s="1"/>
    </row>
    <row r="941" spans="1:4" x14ac:dyDescent="0.25">
      <c r="A941" s="1"/>
      <c r="B941" s="1"/>
      <c r="C941" s="1"/>
      <c r="D941" s="1"/>
    </row>
    <row r="942" spans="1:4" x14ac:dyDescent="0.25">
      <c r="A942" s="1"/>
      <c r="B942" s="1"/>
      <c r="C942" s="1"/>
      <c r="D942" s="1"/>
    </row>
    <row r="943" spans="1:4" x14ac:dyDescent="0.25">
      <c r="A943" s="1"/>
      <c r="B943" s="1"/>
      <c r="C943" s="1"/>
      <c r="D943" s="1"/>
    </row>
    <row r="944" spans="1:4" x14ac:dyDescent="0.25">
      <c r="A944" s="1"/>
      <c r="B944" s="1"/>
      <c r="C944" s="1"/>
      <c r="D944" s="1"/>
    </row>
    <row r="945" spans="1:4" x14ac:dyDescent="0.25">
      <c r="A945" s="1"/>
      <c r="B945" s="1"/>
      <c r="C945" s="1"/>
      <c r="D945" s="1"/>
    </row>
    <row r="946" spans="1:4" x14ac:dyDescent="0.25">
      <c r="A946" s="1"/>
      <c r="B946" s="1"/>
      <c r="C946" s="1"/>
      <c r="D946" s="1"/>
    </row>
    <row r="947" spans="1:4" x14ac:dyDescent="0.25">
      <c r="A947" s="1"/>
      <c r="B947" s="1"/>
      <c r="C947" s="1"/>
      <c r="D947" s="1"/>
    </row>
    <row r="948" spans="1:4" x14ac:dyDescent="0.25">
      <c r="A948" s="1"/>
      <c r="B948" s="1"/>
      <c r="C948" s="1"/>
      <c r="D948" s="1"/>
    </row>
    <row r="949" spans="1:4" x14ac:dyDescent="0.25">
      <c r="A949" s="1"/>
      <c r="B949" s="1"/>
      <c r="C949" s="1"/>
      <c r="D949" s="1"/>
    </row>
    <row r="950" spans="1:4" x14ac:dyDescent="0.25">
      <c r="A950" s="1"/>
      <c r="B950" s="1"/>
      <c r="C950" s="1"/>
      <c r="D950" s="1"/>
    </row>
    <row r="951" spans="1:4" x14ac:dyDescent="0.25">
      <c r="A951" s="1"/>
      <c r="B951" s="1"/>
      <c r="C951" s="1"/>
      <c r="D951" s="1"/>
    </row>
    <row r="952" spans="1:4" x14ac:dyDescent="0.25">
      <c r="A952" s="1"/>
      <c r="B952" s="1"/>
      <c r="C952" s="1"/>
      <c r="D952" s="1"/>
    </row>
    <row r="953" spans="1:4" x14ac:dyDescent="0.25">
      <c r="A953" s="1"/>
      <c r="B953" s="1"/>
      <c r="C953" s="1"/>
      <c r="D953" s="1"/>
    </row>
    <row r="954" spans="1:4" x14ac:dyDescent="0.25">
      <c r="A954" s="1"/>
      <c r="B954" s="1"/>
      <c r="C954" s="1"/>
      <c r="D954" s="1"/>
    </row>
    <row r="955" spans="1:4" x14ac:dyDescent="0.25">
      <c r="A955" s="1"/>
      <c r="B955" s="1"/>
      <c r="C955" s="1"/>
      <c r="D955" s="1"/>
    </row>
    <row r="956" spans="1:4" x14ac:dyDescent="0.25">
      <c r="A956" s="1"/>
      <c r="B956" s="1"/>
      <c r="C956" s="1"/>
      <c r="D956" s="1"/>
    </row>
    <row r="957" spans="1:4" x14ac:dyDescent="0.25">
      <c r="A957" s="1"/>
      <c r="B957" s="1"/>
      <c r="C957" s="1"/>
      <c r="D957" s="1"/>
    </row>
    <row r="958" spans="1:4" x14ac:dyDescent="0.25">
      <c r="A958" s="1"/>
      <c r="B958" s="1"/>
      <c r="C958" s="1"/>
      <c r="D958" s="1"/>
    </row>
    <row r="959" spans="1:4" x14ac:dyDescent="0.25">
      <c r="A959" s="1"/>
      <c r="B959" s="1"/>
      <c r="C959" s="1"/>
      <c r="D959" s="1"/>
    </row>
    <row r="960" spans="1:4" x14ac:dyDescent="0.25">
      <c r="A960" s="1"/>
      <c r="B960" s="1"/>
      <c r="C960" s="1"/>
      <c r="D960" s="1"/>
    </row>
    <row r="961" spans="1:4" x14ac:dyDescent="0.25">
      <c r="A961" s="1"/>
      <c r="B961" s="1"/>
      <c r="C961" s="1"/>
      <c r="D961" s="1"/>
    </row>
    <row r="962" spans="1:4" x14ac:dyDescent="0.25">
      <c r="A962" s="1"/>
      <c r="B962" s="1"/>
      <c r="C962" s="1"/>
      <c r="D962" s="1"/>
    </row>
    <row r="963" spans="1:4" x14ac:dyDescent="0.25">
      <c r="A963" s="1"/>
      <c r="B963" s="1"/>
      <c r="C963" s="1"/>
      <c r="D963" s="1"/>
    </row>
    <row r="964" spans="1:4" x14ac:dyDescent="0.25">
      <c r="A964" s="1"/>
      <c r="B964" s="1"/>
      <c r="C964" s="1"/>
      <c r="D964" s="1"/>
    </row>
    <row r="965" spans="1:4" x14ac:dyDescent="0.25">
      <c r="A965" s="1"/>
      <c r="B965" s="1"/>
      <c r="C965" s="1"/>
      <c r="D965" s="1"/>
    </row>
    <row r="966" spans="1:4" x14ac:dyDescent="0.25">
      <c r="A966" s="1"/>
      <c r="B966" s="1"/>
      <c r="C966" s="1"/>
      <c r="D966" s="1"/>
    </row>
    <row r="967" spans="1:4" x14ac:dyDescent="0.25">
      <c r="A967" s="1"/>
      <c r="B967" s="1"/>
      <c r="C967" s="1"/>
      <c r="D967" s="1"/>
    </row>
    <row r="968" spans="1:4" x14ac:dyDescent="0.25">
      <c r="A968" s="1"/>
      <c r="B968" s="1"/>
      <c r="C968" s="1"/>
      <c r="D968" s="1"/>
    </row>
    <row r="969" spans="1:4" x14ac:dyDescent="0.25">
      <c r="A969" s="1"/>
      <c r="B969" s="1"/>
      <c r="C969" s="1"/>
      <c r="D969" s="1"/>
    </row>
    <row r="970" spans="1:4" x14ac:dyDescent="0.25">
      <c r="A970" s="1"/>
      <c r="B970" s="1"/>
      <c r="C970" s="1"/>
      <c r="D970" s="1"/>
    </row>
    <row r="971" spans="1:4" x14ac:dyDescent="0.25">
      <c r="A971" s="1"/>
      <c r="B971" s="1"/>
      <c r="C971" s="1"/>
      <c r="D971" s="1"/>
    </row>
    <row r="972" spans="1:4" x14ac:dyDescent="0.25">
      <c r="A972" s="1"/>
      <c r="B972" s="1"/>
      <c r="C972" s="1"/>
      <c r="D972" s="1"/>
    </row>
    <row r="973" spans="1:4" x14ac:dyDescent="0.25">
      <c r="A973" s="1"/>
      <c r="B973" s="1"/>
      <c r="C973" s="1"/>
      <c r="D973" s="1"/>
    </row>
    <row r="974" spans="1:4" x14ac:dyDescent="0.25">
      <c r="A974" s="1"/>
      <c r="B974" s="1"/>
      <c r="C974" s="1"/>
      <c r="D974" s="1"/>
    </row>
    <row r="975" spans="1:4" x14ac:dyDescent="0.25">
      <c r="A975" s="1"/>
      <c r="B975" s="1"/>
      <c r="C975" s="1"/>
      <c r="D975" s="1"/>
    </row>
    <row r="976" spans="1:4" x14ac:dyDescent="0.25">
      <c r="A976" s="1"/>
      <c r="B976" s="1"/>
      <c r="C976" s="1"/>
      <c r="D976" s="1"/>
    </row>
    <row r="977" spans="1:4" x14ac:dyDescent="0.25">
      <c r="A977" s="1"/>
      <c r="B977" s="1"/>
      <c r="C977" s="1"/>
      <c r="D977" s="1"/>
    </row>
    <row r="978" spans="1:4" x14ac:dyDescent="0.25">
      <c r="A978" s="1"/>
      <c r="B978" s="1"/>
      <c r="C978" s="1"/>
      <c r="D978" s="1"/>
    </row>
    <row r="979" spans="1:4" x14ac:dyDescent="0.25">
      <c r="A979" s="1"/>
      <c r="B979" s="1"/>
      <c r="C979" s="1"/>
      <c r="D979" s="1"/>
    </row>
    <row r="980" spans="1:4" x14ac:dyDescent="0.25">
      <c r="A980" s="1"/>
      <c r="B980" s="1"/>
      <c r="C980" s="1"/>
      <c r="D980" s="1"/>
    </row>
    <row r="981" spans="1:4" x14ac:dyDescent="0.25">
      <c r="A981" s="1"/>
      <c r="B981" s="1"/>
      <c r="C981" s="1"/>
      <c r="D981" s="1"/>
    </row>
    <row r="982" spans="1:4" x14ac:dyDescent="0.25">
      <c r="A982" s="1"/>
      <c r="B982" s="1"/>
      <c r="C982" s="1"/>
      <c r="D982" s="1"/>
    </row>
    <row r="983" spans="1:4" x14ac:dyDescent="0.25">
      <c r="A983" s="1"/>
      <c r="B983" s="1"/>
      <c r="C983" s="1"/>
      <c r="D983" s="1"/>
    </row>
    <row r="984" spans="1:4" x14ac:dyDescent="0.25">
      <c r="A984" s="1"/>
      <c r="B984" s="1"/>
      <c r="C984" s="1"/>
      <c r="D984" s="1"/>
    </row>
    <row r="985" spans="1:4" x14ac:dyDescent="0.25">
      <c r="A985" s="1"/>
      <c r="B985" s="1"/>
      <c r="C985" s="1"/>
      <c r="D985" s="1"/>
    </row>
    <row r="986" spans="1:4" x14ac:dyDescent="0.25">
      <c r="A986" s="1"/>
      <c r="B986" s="1"/>
      <c r="C986" s="1"/>
      <c r="D986" s="1"/>
    </row>
    <row r="987" spans="1:4" x14ac:dyDescent="0.25">
      <c r="A987" s="1"/>
      <c r="B987" s="1"/>
      <c r="C987" s="1"/>
      <c r="D987" s="1"/>
    </row>
    <row r="988" spans="1:4" x14ac:dyDescent="0.25">
      <c r="A988" s="1"/>
      <c r="B988" s="1"/>
      <c r="C988" s="1"/>
      <c r="D988" s="1"/>
    </row>
    <row r="989" spans="1:4" x14ac:dyDescent="0.25">
      <c r="A989" s="1"/>
      <c r="B989" s="1"/>
      <c r="C989" s="1"/>
      <c r="D989" s="1"/>
    </row>
    <row r="990" spans="1:4" x14ac:dyDescent="0.25">
      <c r="A990" s="1"/>
      <c r="B990" s="1"/>
      <c r="C990" s="1"/>
      <c r="D990" s="1"/>
    </row>
    <row r="991" spans="1:4" x14ac:dyDescent="0.25">
      <c r="A991" s="1"/>
      <c r="B991" s="1"/>
      <c r="C991" s="1"/>
      <c r="D991" s="1"/>
    </row>
    <row r="992" spans="1:4" x14ac:dyDescent="0.25">
      <c r="A992" s="1"/>
      <c r="B992" s="1"/>
      <c r="C992" s="1"/>
      <c r="D992" s="1"/>
    </row>
    <row r="993" spans="1:4" x14ac:dyDescent="0.25">
      <c r="A993" s="1"/>
      <c r="B993" s="1"/>
      <c r="C993" s="1"/>
      <c r="D993" s="1"/>
    </row>
    <row r="994" spans="1:4" x14ac:dyDescent="0.25">
      <c r="A994" s="1"/>
      <c r="B994" s="1"/>
      <c r="C994" s="1"/>
      <c r="D994" s="1"/>
    </row>
    <row r="995" spans="1:4" x14ac:dyDescent="0.25">
      <c r="A995" s="1"/>
      <c r="B995" s="1"/>
      <c r="C995" s="1"/>
      <c r="D995" s="1"/>
    </row>
    <row r="996" spans="1:4" x14ac:dyDescent="0.25">
      <c r="A996" s="1"/>
      <c r="B996" s="1"/>
      <c r="C996" s="1"/>
      <c r="D996" s="1"/>
    </row>
    <row r="997" spans="1:4" x14ac:dyDescent="0.25">
      <c r="A997" s="1"/>
      <c r="B997" s="1"/>
      <c r="C997" s="1"/>
      <c r="D997" s="1"/>
    </row>
    <row r="998" spans="1:4" x14ac:dyDescent="0.25">
      <c r="A998" s="1"/>
      <c r="B998" s="1"/>
      <c r="C998" s="1"/>
      <c r="D998" s="1"/>
    </row>
    <row r="999" spans="1:4" x14ac:dyDescent="0.25">
      <c r="A999" s="1"/>
      <c r="B999" s="1"/>
      <c r="C999" s="1"/>
      <c r="D999" s="1"/>
    </row>
    <row r="1000" spans="1:4" x14ac:dyDescent="0.25">
      <c r="A1000" s="1"/>
      <c r="B1000" s="1"/>
      <c r="C1000" s="1"/>
      <c r="D1000" s="1"/>
    </row>
    <row r="1001" spans="1:4" x14ac:dyDescent="0.25">
      <c r="A1001" s="1"/>
      <c r="B1001" s="1"/>
      <c r="C1001" s="1"/>
      <c r="D1001" s="1"/>
    </row>
    <row r="1002" spans="1:4" x14ac:dyDescent="0.25">
      <c r="A1002" s="1"/>
      <c r="B1002" s="1"/>
      <c r="C1002" s="1"/>
      <c r="D1002" s="1"/>
    </row>
    <row r="1003" spans="1:4" x14ac:dyDescent="0.25">
      <c r="A1003" s="1"/>
      <c r="B1003" s="1"/>
      <c r="C1003" s="1"/>
      <c r="D1003" s="1"/>
    </row>
    <row r="1004" spans="1:4" x14ac:dyDescent="0.25">
      <c r="A1004" s="1"/>
      <c r="B1004" s="1"/>
      <c r="C1004" s="1"/>
      <c r="D1004" s="1"/>
    </row>
    <row r="1005" spans="1:4" x14ac:dyDescent="0.25">
      <c r="A1005" s="1"/>
      <c r="B1005" s="1"/>
      <c r="C1005" s="1"/>
      <c r="D1005" s="1"/>
    </row>
    <row r="1006" spans="1:4" x14ac:dyDescent="0.25">
      <c r="A1006" s="1"/>
      <c r="B1006" s="1"/>
      <c r="C1006" s="1"/>
      <c r="D1006" s="1"/>
    </row>
    <row r="1007" spans="1:4" x14ac:dyDescent="0.25">
      <c r="A1007" s="1"/>
      <c r="B1007" s="1"/>
      <c r="C1007" s="1"/>
      <c r="D1007" s="1"/>
    </row>
    <row r="1008" spans="1:4" x14ac:dyDescent="0.25">
      <c r="A1008" s="1"/>
      <c r="B1008" s="1"/>
      <c r="C1008" s="1"/>
      <c r="D1008" s="1"/>
    </row>
    <row r="1009" spans="1:4" x14ac:dyDescent="0.25">
      <c r="A1009" s="1"/>
      <c r="B1009" s="1"/>
      <c r="C1009" s="1"/>
      <c r="D1009" s="1"/>
    </row>
    <row r="1010" spans="1:4" x14ac:dyDescent="0.25">
      <c r="A1010" s="1"/>
      <c r="B1010" s="1"/>
      <c r="C1010" s="1"/>
      <c r="D1010" s="1"/>
    </row>
    <row r="1011" spans="1:4" x14ac:dyDescent="0.25">
      <c r="A1011" s="1"/>
      <c r="B1011" s="1"/>
      <c r="C1011" s="1"/>
      <c r="D1011" s="1"/>
    </row>
    <row r="1012" spans="1:4" x14ac:dyDescent="0.25">
      <c r="A1012" s="1"/>
      <c r="B1012" s="1"/>
      <c r="C1012" s="1"/>
      <c r="D1012" s="1"/>
    </row>
    <row r="1013" spans="1:4" x14ac:dyDescent="0.25">
      <c r="A1013" s="1"/>
      <c r="B1013" s="1"/>
      <c r="C1013" s="1"/>
      <c r="D1013" s="1"/>
    </row>
    <row r="1014" spans="1:4" x14ac:dyDescent="0.25">
      <c r="A1014" s="1"/>
      <c r="B1014" s="1"/>
      <c r="C1014" s="1"/>
      <c r="D1014" s="1"/>
    </row>
    <row r="1015" spans="1:4" x14ac:dyDescent="0.25">
      <c r="A1015" s="1"/>
      <c r="B1015" s="1"/>
      <c r="C1015" s="1"/>
      <c r="D1015" s="1"/>
    </row>
    <row r="1016" spans="1:4" x14ac:dyDescent="0.25">
      <c r="A1016" s="1"/>
      <c r="B1016" s="1"/>
      <c r="C1016" s="1"/>
      <c r="D1016" s="1"/>
    </row>
    <row r="1017" spans="1:4" x14ac:dyDescent="0.25">
      <c r="A1017" s="1"/>
      <c r="B1017" s="1"/>
      <c r="C1017" s="1"/>
      <c r="D1017" s="1"/>
    </row>
    <row r="1018" spans="1:4" x14ac:dyDescent="0.25">
      <c r="A1018" s="1"/>
      <c r="B1018" s="1"/>
      <c r="C1018" s="1"/>
      <c r="D1018" s="1"/>
    </row>
    <row r="1019" spans="1:4" x14ac:dyDescent="0.25">
      <c r="A1019" s="1"/>
      <c r="B1019" s="1"/>
      <c r="C1019" s="1"/>
      <c r="D1019" s="1"/>
    </row>
    <row r="1020" spans="1:4" x14ac:dyDescent="0.25">
      <c r="A1020" s="1"/>
      <c r="B1020" s="1"/>
      <c r="C1020" s="1"/>
      <c r="D1020" s="1"/>
    </row>
    <row r="1021" spans="1:4" x14ac:dyDescent="0.25">
      <c r="A1021" s="1"/>
      <c r="B1021" s="1"/>
      <c r="C1021" s="1"/>
      <c r="D1021" s="1"/>
    </row>
    <row r="1022" spans="1:4" x14ac:dyDescent="0.25">
      <c r="A1022" s="1"/>
      <c r="B1022" s="1"/>
      <c r="C1022" s="1"/>
      <c r="D1022" s="1"/>
    </row>
    <row r="1023" spans="1:4" x14ac:dyDescent="0.25">
      <c r="A1023" s="1"/>
      <c r="B1023" s="1"/>
      <c r="C1023" s="1"/>
      <c r="D1023" s="1"/>
    </row>
    <row r="1024" spans="1:4" x14ac:dyDescent="0.25">
      <c r="A1024" s="1"/>
      <c r="B1024" s="1"/>
      <c r="C1024" s="1"/>
      <c r="D1024" s="1"/>
    </row>
    <row r="1025" spans="1:4" x14ac:dyDescent="0.25">
      <c r="A1025" s="1"/>
      <c r="B1025" s="1"/>
      <c r="C1025" s="1"/>
      <c r="D1025" s="1"/>
    </row>
    <row r="1026" spans="1:4" x14ac:dyDescent="0.25">
      <c r="A1026" s="1"/>
      <c r="B1026" s="1"/>
      <c r="C1026" s="1"/>
      <c r="D1026" s="1"/>
    </row>
    <row r="1027" spans="1:4" x14ac:dyDescent="0.25">
      <c r="A1027" s="1"/>
      <c r="B1027" s="1"/>
      <c r="C1027" s="1"/>
      <c r="D1027" s="1"/>
    </row>
    <row r="1028" spans="1:4" x14ac:dyDescent="0.25">
      <c r="A1028" s="1"/>
      <c r="B1028" s="1"/>
      <c r="C1028" s="1"/>
      <c r="D1028" s="1"/>
    </row>
    <row r="1029" spans="1:4" x14ac:dyDescent="0.25">
      <c r="A1029" s="1"/>
      <c r="B1029" s="1"/>
      <c r="C1029" s="1"/>
      <c r="D1029" s="1"/>
    </row>
    <row r="1030" spans="1:4" x14ac:dyDescent="0.25">
      <c r="A1030" s="1"/>
      <c r="B1030" s="1"/>
      <c r="C1030" s="1"/>
      <c r="D1030" s="1"/>
    </row>
    <row r="1031" spans="1:4" x14ac:dyDescent="0.25">
      <c r="A1031" s="1"/>
      <c r="B1031" s="1"/>
      <c r="C1031" s="1"/>
      <c r="D1031" s="1"/>
    </row>
    <row r="1032" spans="1:4" x14ac:dyDescent="0.25">
      <c r="A1032" s="1"/>
      <c r="B1032" s="1"/>
      <c r="C1032" s="1"/>
      <c r="D1032" s="1"/>
    </row>
    <row r="1033" spans="1:4" x14ac:dyDescent="0.25">
      <c r="A1033" s="1"/>
      <c r="B1033" s="1"/>
      <c r="C1033" s="1"/>
      <c r="D1033" s="1"/>
    </row>
    <row r="1034" spans="1:4" x14ac:dyDescent="0.25">
      <c r="A1034" s="1"/>
      <c r="B1034" s="1"/>
      <c r="C1034" s="1"/>
      <c r="D1034" s="1"/>
    </row>
    <row r="1035" spans="1:4" x14ac:dyDescent="0.25">
      <c r="A1035" s="1"/>
      <c r="B1035" s="1"/>
      <c r="C1035" s="1"/>
      <c r="D1035" s="1"/>
    </row>
    <row r="1036" spans="1:4" x14ac:dyDescent="0.25">
      <c r="A1036" s="1"/>
      <c r="B1036" s="1"/>
      <c r="C1036" s="1"/>
      <c r="D1036" s="1"/>
    </row>
    <row r="1037" spans="1:4" x14ac:dyDescent="0.25">
      <c r="A1037" s="1"/>
      <c r="B1037" s="1"/>
      <c r="C1037" s="1"/>
      <c r="D1037" s="1"/>
    </row>
    <row r="1038" spans="1:4" x14ac:dyDescent="0.25">
      <c r="A1038" s="1"/>
      <c r="B1038" s="1"/>
      <c r="C1038" s="1"/>
      <c r="D1038" s="1"/>
    </row>
    <row r="1039" spans="1:4" x14ac:dyDescent="0.25">
      <c r="A1039" s="1"/>
      <c r="B1039" s="1"/>
      <c r="C1039" s="1"/>
      <c r="D1039" s="1"/>
    </row>
    <row r="1040" spans="1:4" x14ac:dyDescent="0.25">
      <c r="A1040" s="1"/>
      <c r="B1040" s="1"/>
      <c r="C1040" s="1"/>
      <c r="D1040" s="1"/>
    </row>
    <row r="1041" spans="1:4" x14ac:dyDescent="0.25">
      <c r="A1041" s="1"/>
      <c r="B1041" s="1"/>
      <c r="C1041" s="1"/>
      <c r="D1041" s="1"/>
    </row>
    <row r="1042" spans="1:4" x14ac:dyDescent="0.25">
      <c r="A1042" s="1"/>
      <c r="B1042" s="1"/>
      <c r="C1042" s="1"/>
      <c r="D1042" s="1"/>
    </row>
    <row r="1043" spans="1:4" x14ac:dyDescent="0.25">
      <c r="A1043" s="1"/>
      <c r="B1043" s="1"/>
      <c r="C1043" s="1"/>
      <c r="D1043" s="1"/>
    </row>
    <row r="1044" spans="1:4" x14ac:dyDescent="0.25">
      <c r="A1044" s="1"/>
      <c r="B1044" s="1"/>
      <c r="C1044" s="1"/>
      <c r="D1044" s="1"/>
    </row>
    <row r="1045" spans="1:4" x14ac:dyDescent="0.25">
      <c r="A1045" s="1"/>
      <c r="B1045" s="1"/>
      <c r="C1045" s="1"/>
      <c r="D1045" s="1"/>
    </row>
    <row r="1046" spans="1:4" x14ac:dyDescent="0.25">
      <c r="A1046" s="1"/>
      <c r="B1046" s="1"/>
      <c r="C1046" s="1"/>
      <c r="D1046" s="1"/>
    </row>
    <row r="1047" spans="1:4" x14ac:dyDescent="0.25">
      <c r="A1047" s="1"/>
      <c r="B1047" s="1"/>
      <c r="C1047" s="1"/>
      <c r="D1047" s="1"/>
    </row>
    <row r="1048" spans="1:4" x14ac:dyDescent="0.25">
      <c r="A1048" s="1"/>
      <c r="B1048" s="1"/>
      <c r="C1048" s="1"/>
      <c r="D1048" s="1"/>
    </row>
    <row r="1049" spans="1:4" x14ac:dyDescent="0.25">
      <c r="A1049" s="1"/>
      <c r="B1049" s="1"/>
      <c r="C1049" s="1"/>
      <c r="D1049" s="1"/>
    </row>
    <row r="1050" spans="1:4" x14ac:dyDescent="0.25">
      <c r="A1050" s="1"/>
      <c r="B1050" s="1"/>
      <c r="C1050" s="1"/>
      <c r="D1050" s="1"/>
    </row>
    <row r="1051" spans="1:4" x14ac:dyDescent="0.25">
      <c r="A1051" s="1"/>
      <c r="B1051" s="1"/>
      <c r="C1051" s="1"/>
      <c r="D1051" s="1"/>
    </row>
    <row r="1052" spans="1:4" x14ac:dyDescent="0.25">
      <c r="A1052" s="1"/>
      <c r="B1052" s="1"/>
      <c r="C1052" s="1"/>
      <c r="D1052" s="1"/>
    </row>
    <row r="1053" spans="1:4" x14ac:dyDescent="0.25">
      <c r="A1053" s="1"/>
      <c r="B1053" s="1"/>
      <c r="C1053" s="1"/>
      <c r="D1053" s="1"/>
    </row>
    <row r="1054" spans="1:4" x14ac:dyDescent="0.25">
      <c r="A1054" s="1"/>
      <c r="B1054" s="1"/>
      <c r="C1054" s="1"/>
      <c r="D1054" s="1"/>
    </row>
    <row r="1055" spans="1:4" x14ac:dyDescent="0.25">
      <c r="A1055" s="1"/>
      <c r="B1055" s="1"/>
      <c r="C1055" s="1"/>
      <c r="D1055" s="1"/>
    </row>
    <row r="1056" spans="1:4" x14ac:dyDescent="0.25">
      <c r="A1056" s="1"/>
      <c r="B1056" s="1"/>
      <c r="C1056" s="1"/>
      <c r="D1056" s="1"/>
    </row>
    <row r="1057" spans="1:4" x14ac:dyDescent="0.25">
      <c r="A1057" s="1"/>
      <c r="B1057" s="1"/>
      <c r="C1057" s="1"/>
      <c r="D1057" s="1"/>
    </row>
    <row r="1058" spans="1:4" x14ac:dyDescent="0.25">
      <c r="A1058" s="1"/>
      <c r="B1058" s="1"/>
      <c r="C1058" s="1"/>
      <c r="D1058" s="1"/>
    </row>
    <row r="1059" spans="1:4" x14ac:dyDescent="0.25">
      <c r="A1059" s="1"/>
      <c r="B1059" s="1"/>
      <c r="C1059" s="1"/>
      <c r="D1059" s="1"/>
    </row>
    <row r="1060" spans="1:4" x14ac:dyDescent="0.25">
      <c r="A1060" s="1"/>
      <c r="B1060" s="1"/>
      <c r="C1060" s="1"/>
      <c r="D1060" s="1"/>
    </row>
    <row r="1061" spans="1:4" x14ac:dyDescent="0.25">
      <c r="A1061" s="1"/>
      <c r="B1061" s="1"/>
      <c r="C1061" s="1"/>
      <c r="D1061" s="1"/>
    </row>
    <row r="1062" spans="1:4" x14ac:dyDescent="0.25">
      <c r="A1062" s="1"/>
      <c r="B1062" s="1"/>
      <c r="C1062" s="1"/>
      <c r="D1062" s="1"/>
    </row>
    <row r="1063" spans="1:4" x14ac:dyDescent="0.25">
      <c r="A1063" s="1"/>
      <c r="B1063" s="1"/>
      <c r="C1063" s="1"/>
      <c r="D1063" s="1"/>
    </row>
    <row r="1064" spans="1:4" x14ac:dyDescent="0.25">
      <c r="A1064" s="1"/>
      <c r="B1064" s="1"/>
      <c r="C1064" s="1"/>
      <c r="D1064" s="1"/>
    </row>
    <row r="1065" spans="1:4" x14ac:dyDescent="0.25">
      <c r="A1065" s="1"/>
      <c r="B1065" s="1"/>
      <c r="C1065" s="1"/>
      <c r="D1065" s="1"/>
    </row>
    <row r="1066" spans="1:4" x14ac:dyDescent="0.25">
      <c r="A1066" s="1"/>
      <c r="B1066" s="1"/>
      <c r="C1066" s="1"/>
      <c r="D1066" s="1"/>
    </row>
    <row r="1067" spans="1:4" x14ac:dyDescent="0.25">
      <c r="A1067" s="1"/>
      <c r="B1067" s="1"/>
      <c r="C1067" s="1"/>
      <c r="D1067" s="1"/>
    </row>
    <row r="1068" spans="1:4" x14ac:dyDescent="0.25">
      <c r="A1068" s="1"/>
      <c r="B1068" s="1"/>
      <c r="C1068" s="1"/>
      <c r="D1068" s="1"/>
    </row>
    <row r="1069" spans="1:4" x14ac:dyDescent="0.25">
      <c r="A1069" s="1"/>
      <c r="B1069" s="1"/>
      <c r="C1069" s="1"/>
      <c r="D1069" s="1"/>
    </row>
    <row r="1070" spans="1:4" x14ac:dyDescent="0.25">
      <c r="A1070" s="1"/>
      <c r="B1070" s="1"/>
      <c r="C1070" s="1"/>
      <c r="D1070" s="1"/>
    </row>
    <row r="1071" spans="1:4" x14ac:dyDescent="0.25">
      <c r="A1071" s="1"/>
      <c r="B1071" s="1"/>
      <c r="C1071" s="1"/>
      <c r="D1071" s="1"/>
    </row>
    <row r="1072" spans="1:4" x14ac:dyDescent="0.25">
      <c r="A1072" s="1"/>
      <c r="B1072" s="1"/>
      <c r="C1072" s="1"/>
      <c r="D1072" s="1"/>
    </row>
    <row r="1073" spans="1:4" x14ac:dyDescent="0.25">
      <c r="A1073" s="1"/>
      <c r="B1073" s="1"/>
      <c r="C1073" s="1"/>
      <c r="D1073" s="1"/>
    </row>
    <row r="1074" spans="1:4" x14ac:dyDescent="0.25">
      <c r="A1074" s="1"/>
      <c r="B1074" s="1"/>
      <c r="C1074" s="1"/>
      <c r="D1074" s="1"/>
    </row>
    <row r="1075" spans="1:4" x14ac:dyDescent="0.25">
      <c r="A1075" s="1"/>
      <c r="B1075" s="1"/>
      <c r="C1075" s="1"/>
      <c r="D1075" s="1"/>
    </row>
    <row r="1076" spans="1:4" x14ac:dyDescent="0.25">
      <c r="A1076" s="1"/>
      <c r="B1076" s="1"/>
      <c r="C1076" s="1"/>
      <c r="D1076" s="1"/>
    </row>
    <row r="1077" spans="1:4" x14ac:dyDescent="0.25">
      <c r="A1077" s="1"/>
      <c r="B1077" s="1"/>
      <c r="C1077" s="1"/>
      <c r="D1077" s="1"/>
    </row>
    <row r="1078" spans="1:4" x14ac:dyDescent="0.25">
      <c r="A1078" s="1"/>
      <c r="B1078" s="1"/>
      <c r="C1078" s="1"/>
      <c r="D1078" s="1"/>
    </row>
    <row r="1079" spans="1:4" x14ac:dyDescent="0.25">
      <c r="A1079" s="1"/>
      <c r="B1079" s="1"/>
      <c r="C1079" s="1"/>
      <c r="D1079" s="1"/>
    </row>
    <row r="1080" spans="1:4" x14ac:dyDescent="0.25">
      <c r="A1080" s="1"/>
      <c r="B1080" s="1"/>
      <c r="C1080" s="1"/>
      <c r="D1080" s="1"/>
    </row>
    <row r="1081" spans="1:4" x14ac:dyDescent="0.25">
      <c r="A1081" s="1"/>
      <c r="B1081" s="1"/>
      <c r="C1081" s="1"/>
      <c r="D1081" s="1"/>
    </row>
    <row r="1082" spans="1:4" x14ac:dyDescent="0.25">
      <c r="A1082" s="1"/>
      <c r="B1082" s="1"/>
      <c r="C1082" s="1"/>
      <c r="D1082" s="1"/>
    </row>
    <row r="1083" spans="1:4" x14ac:dyDescent="0.25">
      <c r="A1083" s="1"/>
      <c r="B1083" s="1"/>
      <c r="C1083" s="1"/>
      <c r="D1083" s="1"/>
    </row>
    <row r="1084" spans="1:4" x14ac:dyDescent="0.25">
      <c r="A1084" s="1"/>
      <c r="B1084" s="1"/>
      <c r="C1084" s="1"/>
      <c r="D1084" s="1"/>
    </row>
    <row r="1085" spans="1:4" x14ac:dyDescent="0.25">
      <c r="A1085" s="1"/>
      <c r="B1085" s="1"/>
      <c r="C1085" s="1"/>
      <c r="D1085" s="1"/>
    </row>
    <row r="1086" spans="1:4" x14ac:dyDescent="0.25">
      <c r="A1086" s="1"/>
      <c r="B1086" s="1"/>
      <c r="C1086" s="1"/>
      <c r="D1086" s="1"/>
    </row>
    <row r="1087" spans="1:4" x14ac:dyDescent="0.25">
      <c r="A1087" s="1"/>
      <c r="B1087" s="1"/>
      <c r="C1087" s="1"/>
      <c r="D1087" s="1"/>
    </row>
    <row r="1088" spans="1:4" x14ac:dyDescent="0.25">
      <c r="A1088" s="1"/>
      <c r="B1088" s="1"/>
      <c r="C1088" s="1"/>
      <c r="D1088" s="1"/>
    </row>
    <row r="1089" spans="1:4" x14ac:dyDescent="0.25">
      <c r="A1089" s="1"/>
      <c r="B1089" s="1"/>
      <c r="C1089" s="1"/>
      <c r="D1089" s="1"/>
    </row>
    <row r="1090" spans="1:4" x14ac:dyDescent="0.25">
      <c r="A1090" s="1"/>
      <c r="B1090" s="1"/>
      <c r="C1090" s="1"/>
      <c r="D1090" s="1"/>
    </row>
    <row r="1091" spans="1:4" x14ac:dyDescent="0.25">
      <c r="A1091" s="1"/>
      <c r="B1091" s="1"/>
      <c r="C1091" s="1"/>
      <c r="D1091" s="1"/>
    </row>
    <row r="1092" spans="1:4" x14ac:dyDescent="0.25">
      <c r="A1092" s="1"/>
      <c r="B1092" s="1"/>
      <c r="C1092" s="1"/>
      <c r="D1092" s="1"/>
    </row>
    <row r="1093" spans="1:4" x14ac:dyDescent="0.25">
      <c r="A1093" s="1"/>
      <c r="B1093" s="1"/>
      <c r="C1093" s="1"/>
      <c r="D1093" s="1"/>
    </row>
    <row r="1094" spans="1:4" x14ac:dyDescent="0.25">
      <c r="A1094" s="1"/>
      <c r="B1094" s="1"/>
      <c r="C1094" s="1"/>
      <c r="D1094" s="1"/>
    </row>
    <row r="1095" spans="1:4" x14ac:dyDescent="0.25">
      <c r="A1095" s="1"/>
      <c r="B1095" s="1"/>
      <c r="C1095" s="1"/>
      <c r="D1095" s="1"/>
    </row>
    <row r="1096" spans="1:4" x14ac:dyDescent="0.25">
      <c r="A1096" s="1"/>
      <c r="B1096" s="1"/>
      <c r="C1096" s="1"/>
      <c r="D1096" s="1"/>
    </row>
    <row r="1097" spans="1:4" x14ac:dyDescent="0.25">
      <c r="A1097" s="1"/>
      <c r="B1097" s="1"/>
      <c r="C1097" s="1"/>
      <c r="D1097" s="1"/>
    </row>
    <row r="1098" spans="1:4" x14ac:dyDescent="0.25">
      <c r="A1098" s="1"/>
      <c r="B1098" s="1"/>
      <c r="C1098" s="1"/>
      <c r="D1098" s="1"/>
    </row>
    <row r="1099" spans="1:4" x14ac:dyDescent="0.25">
      <c r="A1099" s="1"/>
      <c r="B1099" s="1"/>
      <c r="C1099" s="1"/>
      <c r="D1099" s="1"/>
    </row>
    <row r="1100" spans="1:4" x14ac:dyDescent="0.25">
      <c r="A1100" s="1"/>
      <c r="B1100" s="1"/>
      <c r="C1100" s="1"/>
      <c r="D1100" s="1"/>
    </row>
    <row r="1101" spans="1:4" x14ac:dyDescent="0.25">
      <c r="A1101" s="1"/>
      <c r="B1101" s="1"/>
      <c r="C1101" s="1"/>
      <c r="D1101" s="1"/>
    </row>
    <row r="1102" spans="1:4" x14ac:dyDescent="0.25">
      <c r="A1102" s="1"/>
      <c r="B1102" s="1"/>
      <c r="C1102" s="1"/>
      <c r="D1102" s="1"/>
    </row>
    <row r="1103" spans="1:4" x14ac:dyDescent="0.25">
      <c r="A1103" s="1"/>
      <c r="B1103" s="1"/>
      <c r="C1103" s="1"/>
      <c r="D1103" s="1"/>
    </row>
    <row r="1104" spans="1:4" x14ac:dyDescent="0.25">
      <c r="A1104" s="1"/>
      <c r="B1104" s="1"/>
      <c r="C1104" s="1"/>
      <c r="D1104" s="1"/>
    </row>
    <row r="1105" spans="1:4" x14ac:dyDescent="0.25">
      <c r="A1105" s="1"/>
      <c r="B1105" s="1"/>
      <c r="C1105" s="1"/>
      <c r="D1105" s="1"/>
    </row>
    <row r="1106" spans="1:4" x14ac:dyDescent="0.25">
      <c r="A1106" s="1"/>
      <c r="B1106" s="1"/>
      <c r="C1106" s="1"/>
      <c r="D1106" s="1"/>
    </row>
    <row r="1107" spans="1:4" x14ac:dyDescent="0.25">
      <c r="A1107" s="1"/>
      <c r="B1107" s="1"/>
      <c r="C1107" s="1"/>
      <c r="D1107" s="1"/>
    </row>
    <row r="1108" spans="1:4" x14ac:dyDescent="0.25">
      <c r="A1108" s="1"/>
      <c r="B1108" s="1"/>
      <c r="C1108" s="1"/>
      <c r="D1108" s="1"/>
    </row>
    <row r="1109" spans="1:4" x14ac:dyDescent="0.25">
      <c r="A1109" s="1"/>
      <c r="B1109" s="1"/>
      <c r="C1109" s="1"/>
      <c r="D1109" s="1"/>
    </row>
    <row r="1110" spans="1:4" x14ac:dyDescent="0.25">
      <c r="A1110" s="1"/>
      <c r="B1110" s="1"/>
      <c r="C1110" s="1"/>
      <c r="D1110" s="1"/>
    </row>
    <row r="1111" spans="1:4" x14ac:dyDescent="0.25">
      <c r="A1111" s="1"/>
      <c r="B1111" s="1"/>
      <c r="C1111" s="1"/>
      <c r="D1111" s="1"/>
    </row>
    <row r="1112" spans="1:4" x14ac:dyDescent="0.25">
      <c r="A1112" s="1"/>
      <c r="B1112" s="1"/>
      <c r="C1112" s="1"/>
      <c r="D1112" s="1"/>
    </row>
    <row r="1113" spans="1:4" x14ac:dyDescent="0.25">
      <c r="A1113" s="1"/>
      <c r="B1113" s="1"/>
      <c r="C1113" s="1"/>
      <c r="D1113" s="1"/>
    </row>
    <row r="1114" spans="1:4" x14ac:dyDescent="0.25">
      <c r="A1114" s="1"/>
      <c r="B1114" s="1"/>
      <c r="C1114" s="1"/>
      <c r="D1114" s="1"/>
    </row>
    <row r="1115" spans="1:4" x14ac:dyDescent="0.25">
      <c r="A1115" s="1"/>
      <c r="B1115" s="1"/>
      <c r="C1115" s="1"/>
      <c r="D1115" s="1"/>
    </row>
    <row r="1116" spans="1:4" x14ac:dyDescent="0.25">
      <c r="A1116" s="1"/>
      <c r="B1116" s="1"/>
      <c r="C1116" s="1"/>
      <c r="D1116" s="1"/>
    </row>
    <row r="1117" spans="1:4" x14ac:dyDescent="0.25">
      <c r="A1117" s="1"/>
      <c r="B1117" s="1"/>
      <c r="C1117" s="1"/>
      <c r="D1117" s="1"/>
    </row>
    <row r="1118" spans="1:4" x14ac:dyDescent="0.25">
      <c r="A1118" s="1"/>
      <c r="B1118" s="1"/>
      <c r="C1118" s="1"/>
      <c r="D1118" s="1"/>
    </row>
    <row r="1119" spans="1:4" x14ac:dyDescent="0.25">
      <c r="A1119" s="1"/>
      <c r="B1119" s="1"/>
      <c r="C1119" s="1"/>
      <c r="D1119" s="1"/>
    </row>
    <row r="1120" spans="1:4" x14ac:dyDescent="0.25">
      <c r="A1120" s="1"/>
      <c r="B1120" s="1"/>
      <c r="C1120" s="1"/>
      <c r="D1120" s="1"/>
    </row>
    <row r="1121" spans="1:4" x14ac:dyDescent="0.25">
      <c r="A1121" s="1"/>
      <c r="B1121" s="1"/>
      <c r="C1121" s="1"/>
      <c r="D1121" s="1"/>
    </row>
    <row r="1122" spans="1:4" x14ac:dyDescent="0.25">
      <c r="A1122" s="1"/>
      <c r="B1122" s="1"/>
      <c r="C1122" s="1"/>
      <c r="D1122" s="1"/>
    </row>
    <row r="1123" spans="1:4" x14ac:dyDescent="0.25">
      <c r="A1123" s="1"/>
      <c r="B1123" s="1"/>
      <c r="C1123" s="1"/>
      <c r="D1123" s="1"/>
    </row>
    <row r="1124" spans="1:4" x14ac:dyDescent="0.25">
      <c r="A1124" s="1"/>
      <c r="B1124" s="1"/>
      <c r="C1124" s="1"/>
      <c r="D1124" s="1"/>
    </row>
    <row r="1125" spans="1:4" x14ac:dyDescent="0.25">
      <c r="A1125" s="1"/>
      <c r="B1125" s="1"/>
      <c r="C1125" s="1"/>
      <c r="D1125" s="1"/>
    </row>
    <row r="1126" spans="1:4" x14ac:dyDescent="0.25">
      <c r="A1126" s="1"/>
      <c r="B1126" s="1"/>
      <c r="C1126" s="1"/>
      <c r="D1126" s="1"/>
    </row>
    <row r="1127" spans="1:4" x14ac:dyDescent="0.25">
      <c r="A1127" s="1"/>
      <c r="B1127" s="1"/>
      <c r="C1127" s="1"/>
      <c r="D1127" s="1"/>
    </row>
    <row r="1128" spans="1:4" x14ac:dyDescent="0.25">
      <c r="A1128" s="1"/>
      <c r="B1128" s="1"/>
      <c r="C1128" s="1"/>
      <c r="D1128" s="1"/>
    </row>
    <row r="1129" spans="1:4" x14ac:dyDescent="0.25">
      <c r="A1129" s="1"/>
      <c r="B1129" s="1"/>
      <c r="C1129" s="1"/>
      <c r="D1129" s="1"/>
    </row>
    <row r="1130" spans="1:4" x14ac:dyDescent="0.25">
      <c r="A1130" s="1"/>
      <c r="B1130" s="1"/>
      <c r="C1130" s="1"/>
      <c r="D1130" s="1"/>
    </row>
    <row r="1131" spans="1:4" x14ac:dyDescent="0.25">
      <c r="A1131" s="1"/>
      <c r="B1131" s="1"/>
      <c r="C1131" s="1"/>
      <c r="D1131" s="1"/>
    </row>
    <row r="1132" spans="1:4" x14ac:dyDescent="0.25">
      <c r="A1132" s="1"/>
      <c r="B1132" s="1"/>
      <c r="C1132" s="1"/>
      <c r="D1132" s="1"/>
    </row>
    <row r="1133" spans="1:4" x14ac:dyDescent="0.25">
      <c r="A1133" s="1"/>
      <c r="B1133" s="1"/>
      <c r="C1133" s="1"/>
      <c r="D1133" s="1"/>
    </row>
    <row r="1134" spans="1:4" x14ac:dyDescent="0.25">
      <c r="A1134" s="1"/>
      <c r="B1134" s="1"/>
      <c r="C1134" s="1"/>
      <c r="D1134" s="1"/>
    </row>
    <row r="1135" spans="1:4" x14ac:dyDescent="0.25">
      <c r="A1135" s="1"/>
      <c r="B1135" s="1"/>
      <c r="C1135" s="1"/>
      <c r="D1135" s="1"/>
    </row>
    <row r="1136" spans="1:4" x14ac:dyDescent="0.25">
      <c r="A1136" s="1"/>
      <c r="B1136" s="1"/>
      <c r="C1136" s="1"/>
      <c r="D1136" s="1"/>
    </row>
    <row r="1137" spans="1:4" x14ac:dyDescent="0.25">
      <c r="A1137" s="1"/>
      <c r="B1137" s="1"/>
      <c r="C1137" s="1"/>
      <c r="D1137" s="1"/>
    </row>
    <row r="1138" spans="1:4" x14ac:dyDescent="0.25">
      <c r="A1138" s="1"/>
      <c r="B1138" s="1"/>
      <c r="C1138" s="1"/>
      <c r="D1138" s="1"/>
    </row>
    <row r="1139" spans="1:4" x14ac:dyDescent="0.25">
      <c r="A1139" s="1"/>
      <c r="B1139" s="1"/>
      <c r="C1139" s="1"/>
      <c r="D1139" s="1"/>
    </row>
    <row r="1140" spans="1:4" x14ac:dyDescent="0.25">
      <c r="A1140" s="1"/>
      <c r="B1140" s="1"/>
      <c r="C1140" s="1"/>
      <c r="D1140" s="1"/>
    </row>
    <row r="1141" spans="1:4" x14ac:dyDescent="0.25">
      <c r="A1141" s="1"/>
      <c r="B1141" s="1"/>
      <c r="C1141" s="1"/>
      <c r="D1141" s="1"/>
    </row>
    <row r="1142" spans="1:4" x14ac:dyDescent="0.25">
      <c r="A1142" s="1"/>
      <c r="B1142" s="1"/>
      <c r="C1142" s="1"/>
      <c r="D1142" s="1"/>
    </row>
    <row r="1143" spans="1:4" x14ac:dyDescent="0.25">
      <c r="A1143" s="1"/>
      <c r="B1143" s="1"/>
      <c r="C1143" s="1"/>
      <c r="D1143" s="1"/>
    </row>
    <row r="1144" spans="1:4" x14ac:dyDescent="0.25">
      <c r="A1144" s="1"/>
      <c r="B1144" s="1"/>
      <c r="C1144" s="1"/>
      <c r="D1144" s="1"/>
    </row>
    <row r="1145" spans="1:4" x14ac:dyDescent="0.25">
      <c r="A1145" s="1"/>
      <c r="B1145" s="1"/>
      <c r="C1145" s="1"/>
      <c r="D1145" s="1"/>
    </row>
    <row r="1146" spans="1:4" x14ac:dyDescent="0.25">
      <c r="A1146" s="1"/>
      <c r="B1146" s="1"/>
      <c r="C1146" s="1"/>
      <c r="D1146" s="1"/>
    </row>
    <row r="1147" spans="1:4" x14ac:dyDescent="0.25">
      <c r="A1147" s="1"/>
      <c r="B1147" s="1"/>
      <c r="C1147" s="1"/>
      <c r="D1147" s="1"/>
    </row>
    <row r="1148" spans="1:4" x14ac:dyDescent="0.25">
      <c r="A1148" s="1"/>
      <c r="B1148" s="1"/>
      <c r="C1148" s="1"/>
      <c r="D1148" s="1"/>
    </row>
    <row r="1149" spans="1:4" x14ac:dyDescent="0.25">
      <c r="A1149" s="1"/>
      <c r="B1149" s="1"/>
      <c r="C1149" s="1"/>
      <c r="D1149" s="1"/>
    </row>
    <row r="1150" spans="1:4" x14ac:dyDescent="0.25">
      <c r="A1150" s="1"/>
      <c r="B1150" s="1"/>
      <c r="C1150" s="1"/>
      <c r="D1150" s="1"/>
    </row>
    <row r="1151" spans="1:4" x14ac:dyDescent="0.25">
      <c r="A1151" s="1"/>
      <c r="B1151" s="1"/>
      <c r="C1151" s="1"/>
      <c r="D1151" s="1"/>
    </row>
    <row r="1152" spans="1:4" x14ac:dyDescent="0.25">
      <c r="A1152" s="1"/>
      <c r="B1152" s="1"/>
      <c r="C1152" s="1"/>
      <c r="D1152" s="1"/>
    </row>
    <row r="1153" spans="1:4" x14ac:dyDescent="0.25">
      <c r="A1153" s="1"/>
      <c r="B1153" s="1"/>
      <c r="C1153" s="1"/>
      <c r="D1153" s="1"/>
    </row>
    <row r="1154" spans="1:4" x14ac:dyDescent="0.25">
      <c r="A1154" s="1"/>
      <c r="B1154" s="1"/>
      <c r="C1154" s="1"/>
      <c r="D1154" s="1"/>
    </row>
    <row r="1155" spans="1:4" x14ac:dyDescent="0.25">
      <c r="A1155" s="1"/>
      <c r="B1155" s="1"/>
      <c r="C1155" s="1"/>
      <c r="D1155" s="1"/>
    </row>
    <row r="1156" spans="1:4" x14ac:dyDescent="0.25">
      <c r="A1156" s="1"/>
      <c r="B1156" s="1"/>
      <c r="C1156" s="1"/>
      <c r="D1156" s="1"/>
    </row>
    <row r="1157" spans="1:4" x14ac:dyDescent="0.25">
      <c r="A1157" s="1"/>
      <c r="B1157" s="1"/>
      <c r="C1157" s="1"/>
      <c r="D1157" s="1"/>
    </row>
    <row r="1158" spans="1:4" x14ac:dyDescent="0.25">
      <c r="A1158" s="1"/>
      <c r="B1158" s="1"/>
      <c r="C1158" s="1"/>
      <c r="D1158" s="1"/>
    </row>
    <row r="1159" spans="1:4" x14ac:dyDescent="0.25">
      <c r="A1159" s="1"/>
      <c r="B1159" s="1"/>
      <c r="C1159" s="1"/>
      <c r="D1159" s="1"/>
    </row>
    <row r="1160" spans="1:4" x14ac:dyDescent="0.25">
      <c r="A1160" s="1"/>
      <c r="B1160" s="1"/>
      <c r="C1160" s="1"/>
      <c r="D1160" s="1"/>
    </row>
    <row r="1161" spans="1:4" x14ac:dyDescent="0.25">
      <c r="A1161" s="1"/>
      <c r="B1161" s="1"/>
      <c r="C1161" s="1"/>
      <c r="D1161" s="1"/>
    </row>
    <row r="1162" spans="1:4" x14ac:dyDescent="0.25">
      <c r="A1162" s="1"/>
      <c r="B1162" s="1"/>
      <c r="C1162" s="1"/>
      <c r="D1162" s="1"/>
    </row>
    <row r="1163" spans="1:4" x14ac:dyDescent="0.25">
      <c r="A1163" s="1"/>
      <c r="B1163" s="1"/>
      <c r="C1163" s="1"/>
      <c r="D1163" s="1"/>
    </row>
    <row r="1164" spans="1:4" x14ac:dyDescent="0.25">
      <c r="A1164" s="1"/>
      <c r="B1164" s="1"/>
      <c r="C1164" s="1"/>
      <c r="D1164" s="1"/>
    </row>
    <row r="1165" spans="1:4" x14ac:dyDescent="0.25">
      <c r="A1165" s="1"/>
      <c r="B1165" s="1"/>
      <c r="C1165" s="1"/>
      <c r="D1165" s="1"/>
    </row>
    <row r="1166" spans="1:4" x14ac:dyDescent="0.25">
      <c r="A1166" s="1"/>
      <c r="B1166" s="1"/>
      <c r="C1166" s="1"/>
      <c r="D1166" s="1"/>
    </row>
    <row r="1167" spans="1:4" x14ac:dyDescent="0.25">
      <c r="A1167" s="1"/>
      <c r="B1167" s="1"/>
      <c r="C1167" s="1"/>
      <c r="D1167" s="1"/>
    </row>
    <row r="1168" spans="1:4" x14ac:dyDescent="0.25">
      <c r="A1168" s="1"/>
      <c r="B1168" s="1"/>
      <c r="C1168" s="1"/>
      <c r="D1168" s="1"/>
    </row>
    <row r="1169" spans="1:4" x14ac:dyDescent="0.25">
      <c r="A1169" s="1"/>
      <c r="B1169" s="1"/>
      <c r="C1169" s="1"/>
      <c r="D1169" s="1"/>
    </row>
    <row r="1170" spans="1:4" x14ac:dyDescent="0.25">
      <c r="A1170" s="1"/>
      <c r="B1170" s="1"/>
      <c r="C1170" s="1"/>
      <c r="D1170" s="1"/>
    </row>
    <row r="1171" spans="1:4" x14ac:dyDescent="0.25">
      <c r="A1171" s="1"/>
      <c r="B1171" s="1"/>
      <c r="C1171" s="1"/>
      <c r="D1171" s="1"/>
    </row>
    <row r="1172" spans="1:4" x14ac:dyDescent="0.25">
      <c r="A1172" s="1"/>
      <c r="B1172" s="1"/>
      <c r="C1172" s="1"/>
      <c r="D1172" s="1"/>
    </row>
    <row r="1173" spans="1:4" x14ac:dyDescent="0.25">
      <c r="A1173" s="1"/>
      <c r="B1173" s="1"/>
      <c r="C1173" s="1"/>
      <c r="D1173" s="1"/>
    </row>
    <row r="1174" spans="1:4" x14ac:dyDescent="0.25">
      <c r="A1174" s="1"/>
      <c r="B1174" s="1"/>
      <c r="C1174" s="1"/>
      <c r="D1174" s="1"/>
    </row>
    <row r="1175" spans="1:4" x14ac:dyDescent="0.25">
      <c r="A1175" s="1"/>
      <c r="B1175" s="1"/>
      <c r="C1175" s="1"/>
      <c r="D1175" s="1"/>
    </row>
    <row r="1176" spans="1:4" x14ac:dyDescent="0.25">
      <c r="A1176" s="1"/>
      <c r="B1176" s="1"/>
      <c r="C1176" s="1"/>
      <c r="D1176" s="1"/>
    </row>
    <row r="1177" spans="1:4" x14ac:dyDescent="0.25">
      <c r="A1177" s="1"/>
      <c r="B1177" s="1"/>
      <c r="C1177" s="1"/>
      <c r="D1177" s="1"/>
    </row>
    <row r="1178" spans="1:4" x14ac:dyDescent="0.25">
      <c r="A1178" s="1"/>
      <c r="B1178" s="1"/>
      <c r="C1178" s="1"/>
      <c r="D1178" s="1"/>
    </row>
    <row r="1179" spans="1:4" x14ac:dyDescent="0.25">
      <c r="A1179" s="1"/>
      <c r="B1179" s="1"/>
      <c r="C1179" s="1"/>
      <c r="D1179" s="1"/>
    </row>
    <row r="1180" spans="1:4" x14ac:dyDescent="0.25">
      <c r="A1180" s="1"/>
      <c r="B1180" s="1"/>
      <c r="C1180" s="1"/>
      <c r="D1180" s="1"/>
    </row>
    <row r="1181" spans="1:4" x14ac:dyDescent="0.25">
      <c r="A1181" s="1"/>
      <c r="B1181" s="1"/>
      <c r="C1181" s="1"/>
      <c r="D1181" s="1"/>
    </row>
    <row r="1182" spans="1:4" x14ac:dyDescent="0.25">
      <c r="A1182" s="1"/>
      <c r="B1182" s="1"/>
      <c r="C1182" s="1"/>
      <c r="D1182" s="1"/>
    </row>
    <row r="1183" spans="1:4" x14ac:dyDescent="0.25">
      <c r="A1183" s="1"/>
      <c r="B1183" s="1"/>
      <c r="C1183" s="1"/>
      <c r="D1183" s="1"/>
    </row>
    <row r="1184" spans="1:4" x14ac:dyDescent="0.25">
      <c r="A1184" s="1"/>
      <c r="B1184" s="1"/>
      <c r="C1184" s="1"/>
      <c r="D1184" s="1"/>
    </row>
    <row r="1185" spans="1:4" x14ac:dyDescent="0.25">
      <c r="A1185" s="1"/>
      <c r="B1185" s="1"/>
      <c r="C1185" s="1"/>
      <c r="D1185" s="1"/>
    </row>
    <row r="1186" spans="1:4" x14ac:dyDescent="0.25">
      <c r="A1186" s="1"/>
      <c r="B1186" s="1"/>
      <c r="C1186" s="1"/>
      <c r="D1186" s="1"/>
    </row>
    <row r="1187" spans="1:4" x14ac:dyDescent="0.25">
      <c r="A1187" s="1"/>
      <c r="B1187" s="1"/>
      <c r="C1187" s="1"/>
      <c r="D1187" s="1"/>
    </row>
    <row r="1188" spans="1:4" x14ac:dyDescent="0.25">
      <c r="A1188" s="1"/>
      <c r="B1188" s="1"/>
      <c r="C1188" s="1"/>
      <c r="D1188" s="1"/>
    </row>
    <row r="1189" spans="1:4" x14ac:dyDescent="0.25">
      <c r="A1189" s="1"/>
      <c r="B1189" s="1"/>
      <c r="C1189" s="1"/>
      <c r="D1189" s="1"/>
    </row>
    <row r="1190" spans="1:4" x14ac:dyDescent="0.25">
      <c r="A1190" s="1"/>
      <c r="B1190" s="1"/>
      <c r="C1190" s="1"/>
      <c r="D1190" s="1"/>
    </row>
    <row r="1191" spans="1:4" x14ac:dyDescent="0.25">
      <c r="A1191" s="1"/>
      <c r="B1191" s="1"/>
      <c r="C1191" s="1"/>
      <c r="D1191" s="1"/>
    </row>
    <row r="1192" spans="1:4" x14ac:dyDescent="0.25">
      <c r="A1192" s="1"/>
      <c r="B1192" s="1"/>
      <c r="C1192" s="1"/>
      <c r="D1192" s="1"/>
    </row>
    <row r="1193" spans="1:4" x14ac:dyDescent="0.25">
      <c r="A1193" s="1"/>
      <c r="B1193" s="1"/>
      <c r="C1193" s="1"/>
      <c r="D1193" s="1"/>
    </row>
    <row r="1194" spans="1:4" x14ac:dyDescent="0.25">
      <c r="A1194" s="1"/>
      <c r="B1194" s="1"/>
      <c r="C1194" s="1"/>
      <c r="D1194" s="1"/>
    </row>
    <row r="1195" spans="1:4" x14ac:dyDescent="0.25">
      <c r="A1195" s="1"/>
      <c r="B1195" s="1"/>
      <c r="C1195" s="1"/>
      <c r="D1195" s="1"/>
    </row>
    <row r="1196" spans="1:4" x14ac:dyDescent="0.25">
      <c r="A1196" s="1"/>
      <c r="B1196" s="1"/>
      <c r="C1196" s="1"/>
      <c r="D1196" s="1"/>
    </row>
    <row r="1197" spans="1:4" x14ac:dyDescent="0.25">
      <c r="A1197" s="1"/>
      <c r="B1197" s="1"/>
      <c r="C1197" s="1"/>
      <c r="D1197" s="1"/>
    </row>
    <row r="1198" spans="1:4" x14ac:dyDescent="0.25">
      <c r="A1198" s="1"/>
      <c r="B1198" s="1"/>
      <c r="C1198" s="1"/>
      <c r="D1198" s="1"/>
    </row>
    <row r="1199" spans="1:4" x14ac:dyDescent="0.25">
      <c r="A1199" s="1"/>
      <c r="B1199" s="1"/>
      <c r="C1199" s="1"/>
      <c r="D1199" s="1"/>
    </row>
    <row r="1200" spans="1:4" x14ac:dyDescent="0.25">
      <c r="A1200" s="1"/>
      <c r="B1200" s="1"/>
      <c r="C1200" s="1"/>
      <c r="D1200" s="1"/>
    </row>
    <row r="1201" spans="1:4" x14ac:dyDescent="0.25">
      <c r="A1201" s="1"/>
      <c r="B1201" s="1"/>
      <c r="C1201" s="1"/>
      <c r="D1201" s="1"/>
    </row>
    <row r="1202" spans="1:4" x14ac:dyDescent="0.25">
      <c r="A1202" s="1"/>
      <c r="B1202" s="1"/>
      <c r="C1202" s="1"/>
      <c r="D1202" s="1"/>
    </row>
    <row r="1203" spans="1:4" x14ac:dyDescent="0.25">
      <c r="A1203" s="1"/>
      <c r="B1203" s="1"/>
      <c r="C1203" s="1"/>
      <c r="D1203" s="1"/>
    </row>
    <row r="1204" spans="1:4" x14ac:dyDescent="0.25">
      <c r="A1204" s="1"/>
      <c r="B1204" s="1"/>
      <c r="C1204" s="1"/>
      <c r="D1204" s="1"/>
    </row>
    <row r="1205" spans="1:4" x14ac:dyDescent="0.25">
      <c r="A1205" s="1"/>
      <c r="B1205" s="1"/>
      <c r="C1205" s="1"/>
      <c r="D1205" s="1"/>
    </row>
    <row r="1206" spans="1:4" x14ac:dyDescent="0.25">
      <c r="A1206" s="1"/>
      <c r="B1206" s="1"/>
      <c r="C1206" s="1"/>
      <c r="D1206" s="1"/>
    </row>
    <row r="1207" spans="1:4" x14ac:dyDescent="0.25">
      <c r="A1207" s="1"/>
      <c r="B1207" s="1"/>
      <c r="C1207" s="1"/>
      <c r="D1207" s="1"/>
    </row>
    <row r="1208" spans="1:4" x14ac:dyDescent="0.25">
      <c r="A1208" s="1"/>
      <c r="B1208" s="1"/>
      <c r="C1208" s="1"/>
      <c r="D1208" s="1"/>
    </row>
    <row r="1209" spans="1:4" x14ac:dyDescent="0.25">
      <c r="A1209" s="1"/>
      <c r="B1209" s="1"/>
      <c r="C1209" s="1"/>
      <c r="D1209" s="1"/>
    </row>
    <row r="1210" spans="1:4" x14ac:dyDescent="0.25">
      <c r="A1210" s="1"/>
      <c r="B1210" s="1"/>
      <c r="C1210" s="1"/>
      <c r="D1210" s="1"/>
    </row>
    <row r="1211" spans="1:4" x14ac:dyDescent="0.25">
      <c r="A1211" s="1"/>
      <c r="B1211" s="1"/>
      <c r="C1211" s="1"/>
      <c r="D1211" s="1"/>
    </row>
    <row r="1212" spans="1:4" x14ac:dyDescent="0.25">
      <c r="A1212" s="1"/>
      <c r="B1212" s="1"/>
      <c r="C1212" s="1"/>
      <c r="D1212" s="1"/>
    </row>
    <row r="1213" spans="1:4" x14ac:dyDescent="0.25">
      <c r="A1213" s="1"/>
      <c r="B1213" s="1"/>
      <c r="C1213" s="1"/>
      <c r="D1213" s="1"/>
    </row>
    <row r="1214" spans="1:4" x14ac:dyDescent="0.25">
      <c r="A1214" s="1"/>
      <c r="B1214" s="1"/>
      <c r="C1214" s="1"/>
      <c r="D1214" s="1"/>
    </row>
    <row r="1215" spans="1:4" x14ac:dyDescent="0.25">
      <c r="A1215" s="1"/>
      <c r="B1215" s="1"/>
      <c r="C1215" s="1"/>
      <c r="D1215" s="1"/>
    </row>
    <row r="1216" spans="1:4" x14ac:dyDescent="0.25">
      <c r="A1216" s="1"/>
      <c r="B1216" s="1"/>
      <c r="C1216" s="1"/>
      <c r="D1216" s="1"/>
    </row>
    <row r="1217" spans="1:4" x14ac:dyDescent="0.25">
      <c r="A1217" s="1"/>
      <c r="B1217" s="1"/>
      <c r="C1217" s="1"/>
      <c r="D1217" s="1"/>
    </row>
    <row r="1218" spans="1:4" x14ac:dyDescent="0.25">
      <c r="A1218" s="1"/>
      <c r="B1218" s="1"/>
      <c r="C1218" s="1"/>
      <c r="D1218" s="1"/>
    </row>
    <row r="1219" spans="1:4" x14ac:dyDescent="0.25">
      <c r="A1219" s="1"/>
      <c r="B1219" s="1"/>
      <c r="C1219" s="1"/>
      <c r="D1219" s="1"/>
    </row>
    <row r="1220" spans="1:4" x14ac:dyDescent="0.25">
      <c r="A1220" s="1"/>
      <c r="B1220" s="1"/>
      <c r="C1220" s="1"/>
      <c r="D1220" s="1"/>
    </row>
    <row r="1221" spans="1:4" x14ac:dyDescent="0.25">
      <c r="A1221" s="1"/>
      <c r="B1221" s="1"/>
      <c r="C1221" s="1"/>
      <c r="D1221" s="1"/>
    </row>
    <row r="1222" spans="1:4" x14ac:dyDescent="0.25">
      <c r="A1222" s="1"/>
      <c r="B1222" s="1"/>
      <c r="C1222" s="1"/>
      <c r="D1222" s="1"/>
    </row>
    <row r="1223" spans="1:4" x14ac:dyDescent="0.25">
      <c r="A1223" s="1"/>
      <c r="B1223" s="1"/>
      <c r="C1223" s="1"/>
      <c r="D1223" s="1"/>
    </row>
    <row r="1224" spans="1:4" x14ac:dyDescent="0.25">
      <c r="A1224" s="1"/>
      <c r="B1224" s="1"/>
      <c r="C1224" s="1"/>
      <c r="D1224" s="1"/>
    </row>
    <row r="1225" spans="1:4" x14ac:dyDescent="0.25">
      <c r="A1225" s="1"/>
      <c r="B1225" s="1"/>
      <c r="C1225" s="1"/>
      <c r="D1225" s="1"/>
    </row>
    <row r="1226" spans="1:4" x14ac:dyDescent="0.25">
      <c r="A1226" s="1"/>
      <c r="B1226" s="1"/>
      <c r="C1226" s="1"/>
      <c r="D1226" s="1"/>
    </row>
    <row r="1227" spans="1:4" x14ac:dyDescent="0.25">
      <c r="A1227" s="1"/>
      <c r="B1227" s="1"/>
      <c r="C1227" s="1"/>
      <c r="D1227" s="1"/>
    </row>
    <row r="1228" spans="1:4" x14ac:dyDescent="0.25">
      <c r="A1228" s="1"/>
      <c r="B1228" s="1"/>
      <c r="C1228" s="1"/>
      <c r="D1228" s="1"/>
    </row>
    <row r="1229" spans="1:4" x14ac:dyDescent="0.25">
      <c r="A1229" s="1"/>
      <c r="B1229" s="1"/>
      <c r="C1229" s="1"/>
      <c r="D1229" s="1"/>
    </row>
    <row r="1230" spans="1:4" x14ac:dyDescent="0.25">
      <c r="A1230" s="1"/>
      <c r="B1230" s="1"/>
      <c r="C1230" s="1"/>
      <c r="D1230" s="1"/>
    </row>
    <row r="1231" spans="1:4" x14ac:dyDescent="0.25">
      <c r="A1231" s="1"/>
      <c r="B1231" s="1"/>
      <c r="C1231" s="1"/>
      <c r="D1231" s="1"/>
    </row>
    <row r="1232" spans="1:4" x14ac:dyDescent="0.25">
      <c r="A1232" s="1"/>
      <c r="B1232" s="1"/>
      <c r="C1232" s="1"/>
      <c r="D1232" s="1"/>
    </row>
    <row r="1233" spans="1:4" x14ac:dyDescent="0.25">
      <c r="A1233" s="1"/>
      <c r="B1233" s="1"/>
      <c r="C1233" s="1"/>
      <c r="D1233" s="1"/>
    </row>
    <row r="1234" spans="1:4" x14ac:dyDescent="0.25">
      <c r="A1234" s="1"/>
      <c r="B1234" s="1"/>
      <c r="C1234" s="1"/>
      <c r="D1234" s="1"/>
    </row>
    <row r="1235" spans="1:4" x14ac:dyDescent="0.25">
      <c r="A1235" s="1"/>
      <c r="B1235" s="1"/>
      <c r="C1235" s="1"/>
      <c r="D1235" s="1"/>
    </row>
    <row r="1236" spans="1:4" x14ac:dyDescent="0.25">
      <c r="A1236" s="1"/>
      <c r="B1236" s="1"/>
      <c r="C1236" s="1"/>
      <c r="D1236" s="1"/>
    </row>
    <row r="1237" spans="1:4" x14ac:dyDescent="0.25">
      <c r="A1237" s="1"/>
      <c r="B1237" s="1"/>
      <c r="C1237" s="1"/>
      <c r="D1237" s="1"/>
    </row>
    <row r="1238" spans="1:4" x14ac:dyDescent="0.25">
      <c r="A1238" s="1"/>
      <c r="B1238" s="1"/>
      <c r="C1238" s="1"/>
      <c r="D1238" s="1"/>
    </row>
    <row r="1239" spans="1:4" x14ac:dyDescent="0.25">
      <c r="A1239" s="1"/>
      <c r="B1239" s="1"/>
      <c r="C1239" s="1"/>
      <c r="D1239" s="1"/>
    </row>
    <row r="1240" spans="1:4" x14ac:dyDescent="0.25">
      <c r="A1240" s="1"/>
      <c r="B1240" s="1"/>
      <c r="C1240" s="1"/>
      <c r="D1240" s="1"/>
    </row>
    <row r="1241" spans="1:4" x14ac:dyDescent="0.25">
      <c r="A1241" s="1"/>
      <c r="B1241" s="1"/>
      <c r="C1241" s="1"/>
      <c r="D1241" s="1"/>
    </row>
    <row r="1242" spans="1:4" x14ac:dyDescent="0.25">
      <c r="A1242" s="1"/>
      <c r="B1242" s="1"/>
      <c r="C1242" s="1"/>
      <c r="D1242" s="1"/>
    </row>
    <row r="1243" spans="1:4" x14ac:dyDescent="0.25">
      <c r="A1243" s="1"/>
      <c r="B1243" s="1"/>
      <c r="C1243" s="1"/>
      <c r="D1243" s="1"/>
    </row>
    <row r="1244" spans="1:4" x14ac:dyDescent="0.25">
      <c r="A1244" s="1"/>
      <c r="B1244" s="1"/>
      <c r="C1244" s="1"/>
      <c r="D1244" s="1"/>
    </row>
    <row r="1245" spans="1:4" x14ac:dyDescent="0.25">
      <c r="A1245" s="1"/>
      <c r="B1245" s="1"/>
      <c r="C1245" s="1"/>
      <c r="D1245" s="1"/>
    </row>
    <row r="1246" spans="1:4" x14ac:dyDescent="0.25">
      <c r="A1246" s="1"/>
      <c r="B1246" s="1"/>
      <c r="C1246" s="1"/>
      <c r="D1246" s="1"/>
    </row>
    <row r="1247" spans="1:4" x14ac:dyDescent="0.25">
      <c r="A1247" s="1"/>
      <c r="B1247" s="1"/>
      <c r="C1247" s="1"/>
      <c r="D1247" s="1"/>
    </row>
    <row r="1248" spans="1:4" x14ac:dyDescent="0.25">
      <c r="A1248" s="1"/>
      <c r="B1248" s="1"/>
      <c r="C1248" s="1"/>
      <c r="D1248" s="1"/>
    </row>
    <row r="1249" spans="1:4" x14ac:dyDescent="0.25">
      <c r="A1249" s="1"/>
      <c r="B1249" s="1"/>
      <c r="C1249" s="1"/>
      <c r="D1249" s="1"/>
    </row>
    <row r="1250" spans="1:4" x14ac:dyDescent="0.25">
      <c r="A1250" s="1"/>
      <c r="B1250" s="1"/>
      <c r="C1250" s="1"/>
      <c r="D1250" s="1"/>
    </row>
    <row r="1251" spans="1:4" x14ac:dyDescent="0.25">
      <c r="A1251" s="1"/>
      <c r="B1251" s="1"/>
      <c r="C1251" s="1"/>
      <c r="D1251" s="1"/>
    </row>
    <row r="1252" spans="1:4" x14ac:dyDescent="0.25">
      <c r="A1252" s="1"/>
      <c r="B1252" s="1"/>
      <c r="C1252" s="1"/>
      <c r="D1252" s="1"/>
    </row>
    <row r="1253" spans="1:4" x14ac:dyDescent="0.25">
      <c r="A1253" s="1"/>
      <c r="B1253" s="1"/>
      <c r="C1253" s="1"/>
      <c r="D1253" s="1"/>
    </row>
    <row r="1254" spans="1:4" x14ac:dyDescent="0.25">
      <c r="A1254" s="1"/>
      <c r="B1254" s="1"/>
      <c r="C1254" s="1"/>
      <c r="D1254" s="1"/>
    </row>
    <row r="1255" spans="1:4" x14ac:dyDescent="0.25">
      <c r="A1255" s="1"/>
      <c r="B1255" s="1"/>
      <c r="C1255" s="1"/>
      <c r="D1255" s="1"/>
    </row>
    <row r="1256" spans="1:4" x14ac:dyDescent="0.25">
      <c r="A1256" s="1"/>
      <c r="B1256" s="1"/>
      <c r="C1256" s="1"/>
      <c r="D1256" s="1"/>
    </row>
    <row r="1257" spans="1:4" x14ac:dyDescent="0.25">
      <c r="A1257" s="1"/>
      <c r="B1257" s="1"/>
      <c r="C1257" s="1"/>
      <c r="D1257" s="1"/>
    </row>
    <row r="1258" spans="1:4" x14ac:dyDescent="0.25">
      <c r="A1258" s="1"/>
      <c r="B1258" s="1"/>
      <c r="C1258" s="1"/>
      <c r="D1258" s="1"/>
    </row>
    <row r="1259" spans="1:4" x14ac:dyDescent="0.25">
      <c r="A1259" s="1"/>
      <c r="B1259" s="1"/>
      <c r="C1259" s="1"/>
      <c r="D1259" s="1"/>
    </row>
    <row r="1260" spans="1:4" x14ac:dyDescent="0.25">
      <c r="A1260" s="1"/>
      <c r="B1260" s="1"/>
      <c r="C1260" s="1"/>
      <c r="D1260" s="1"/>
    </row>
    <row r="1261" spans="1:4" x14ac:dyDescent="0.25">
      <c r="A1261" s="1"/>
      <c r="B1261" s="1"/>
      <c r="C1261" s="1"/>
      <c r="D1261" s="1"/>
    </row>
    <row r="1262" spans="1:4" x14ac:dyDescent="0.25">
      <c r="A1262" s="1"/>
      <c r="B1262" s="1"/>
      <c r="C1262" s="1"/>
      <c r="D1262" s="1"/>
    </row>
    <row r="1263" spans="1:4" x14ac:dyDescent="0.25">
      <c r="A1263" s="1"/>
      <c r="B1263" s="1"/>
      <c r="C1263" s="1"/>
      <c r="D1263" s="1"/>
    </row>
    <row r="1264" spans="1:4" x14ac:dyDescent="0.25">
      <c r="A1264" s="1"/>
      <c r="B1264" s="1"/>
      <c r="C1264" s="1"/>
      <c r="D1264" s="1"/>
    </row>
    <row r="1265" spans="1:4" x14ac:dyDescent="0.25">
      <c r="A1265" s="1"/>
      <c r="B1265" s="1"/>
      <c r="C1265" s="1"/>
      <c r="D1265" s="1"/>
    </row>
    <row r="1266" spans="1:4" x14ac:dyDescent="0.25">
      <c r="A1266" s="1"/>
      <c r="B1266" s="1"/>
      <c r="C1266" s="1"/>
      <c r="D1266" s="1"/>
    </row>
    <row r="1267" spans="1:4" x14ac:dyDescent="0.25">
      <c r="A1267" s="1"/>
      <c r="B1267" s="1"/>
      <c r="C1267" s="1"/>
      <c r="D1267" s="1"/>
    </row>
    <row r="1268" spans="1:4" x14ac:dyDescent="0.25">
      <c r="A1268" s="1"/>
      <c r="B1268" s="1"/>
      <c r="C1268" s="1"/>
      <c r="D1268" s="1"/>
    </row>
    <row r="1269" spans="1:4" x14ac:dyDescent="0.25">
      <c r="A1269" s="1"/>
      <c r="B1269" s="1"/>
      <c r="C1269" s="1"/>
      <c r="D1269" s="1"/>
    </row>
    <row r="1270" spans="1:4" x14ac:dyDescent="0.25">
      <c r="A1270" s="1"/>
      <c r="B1270" s="1"/>
      <c r="C1270" s="1"/>
      <c r="D1270" s="1"/>
    </row>
    <row r="1271" spans="1:4" x14ac:dyDescent="0.25">
      <c r="A1271" s="1"/>
      <c r="B1271" s="1"/>
      <c r="C1271" s="1"/>
      <c r="D1271" s="1"/>
    </row>
    <row r="1272" spans="1:4" x14ac:dyDescent="0.25">
      <c r="A1272" s="1"/>
      <c r="B1272" s="1"/>
      <c r="C1272" s="1"/>
      <c r="D1272" s="1"/>
    </row>
    <row r="1273" spans="1:4" x14ac:dyDescent="0.25">
      <c r="A1273" s="1"/>
      <c r="B1273" s="1"/>
      <c r="C1273" s="1"/>
      <c r="D1273" s="1"/>
    </row>
    <row r="1274" spans="1:4" x14ac:dyDescent="0.25">
      <c r="A1274" s="1"/>
      <c r="B1274" s="1"/>
      <c r="C1274" s="1"/>
      <c r="D1274" s="1"/>
    </row>
    <row r="1275" spans="1:4" x14ac:dyDescent="0.25">
      <c r="A1275" s="1"/>
      <c r="B1275" s="1"/>
      <c r="C1275" s="1"/>
      <c r="D1275" s="1"/>
    </row>
    <row r="1276" spans="1:4" x14ac:dyDescent="0.25">
      <c r="A1276" s="1"/>
      <c r="B1276" s="1"/>
      <c r="C1276" s="1"/>
      <c r="D1276" s="1"/>
    </row>
    <row r="1277" spans="1:4" x14ac:dyDescent="0.25">
      <c r="A1277" s="1"/>
      <c r="B1277" s="1"/>
      <c r="C1277" s="1"/>
      <c r="D1277" s="1"/>
    </row>
    <row r="1278" spans="1:4" x14ac:dyDescent="0.25">
      <c r="A1278" s="1"/>
      <c r="B1278" s="1"/>
      <c r="C1278" s="1"/>
      <c r="D1278" s="1"/>
    </row>
    <row r="1279" spans="1:4" x14ac:dyDescent="0.25">
      <c r="A1279" s="1"/>
      <c r="B1279" s="1"/>
      <c r="C1279" s="1"/>
      <c r="D1279" s="1"/>
    </row>
    <row r="1280" spans="1:4" x14ac:dyDescent="0.25">
      <c r="A1280" s="1"/>
      <c r="B1280" s="1"/>
      <c r="C1280" s="1"/>
      <c r="D1280" s="1"/>
    </row>
    <row r="1281" spans="1:4" x14ac:dyDescent="0.25">
      <c r="A1281" s="1"/>
      <c r="B1281" s="1"/>
      <c r="C1281" s="1"/>
      <c r="D1281" s="1"/>
    </row>
    <row r="1282" spans="1:4" x14ac:dyDescent="0.25">
      <c r="A1282" s="1"/>
      <c r="B1282" s="1"/>
      <c r="C1282" s="1"/>
      <c r="D1282" s="1"/>
    </row>
    <row r="1283" spans="1:4" x14ac:dyDescent="0.25">
      <c r="A1283" s="1"/>
      <c r="B1283" s="1"/>
      <c r="C1283" s="1"/>
      <c r="D1283" s="1"/>
    </row>
    <row r="1284" spans="1:4" x14ac:dyDescent="0.25">
      <c r="A1284" s="1"/>
      <c r="B1284" s="1"/>
      <c r="C1284" s="1"/>
      <c r="D1284" s="1"/>
    </row>
    <row r="1285" spans="1:4" x14ac:dyDescent="0.25">
      <c r="A1285" s="1"/>
      <c r="B1285" s="1"/>
      <c r="C1285" s="1"/>
      <c r="D1285" s="1"/>
    </row>
    <row r="1286" spans="1:4" x14ac:dyDescent="0.25">
      <c r="A1286" s="1"/>
      <c r="B1286" s="1"/>
      <c r="C1286" s="1"/>
      <c r="D1286" s="1"/>
    </row>
    <row r="1287" spans="1:4" x14ac:dyDescent="0.25">
      <c r="A1287" s="1"/>
      <c r="B1287" s="1"/>
      <c r="C1287" s="1"/>
      <c r="D1287" s="1"/>
    </row>
    <row r="1288" spans="1:4" x14ac:dyDescent="0.25">
      <c r="A1288" s="1"/>
      <c r="B1288" s="1"/>
      <c r="C1288" s="1"/>
      <c r="D1288" s="1"/>
    </row>
    <row r="1289" spans="1:4" x14ac:dyDescent="0.25">
      <c r="A1289" s="1"/>
      <c r="B1289" s="1"/>
      <c r="C1289" s="1"/>
      <c r="D1289" s="1"/>
    </row>
    <row r="1290" spans="1:4" x14ac:dyDescent="0.25">
      <c r="A1290" s="1"/>
      <c r="B1290" s="1"/>
      <c r="C1290" s="1"/>
      <c r="D1290" s="1"/>
    </row>
    <row r="1291" spans="1:4" x14ac:dyDescent="0.25">
      <c r="A1291" s="1"/>
      <c r="B1291" s="1"/>
      <c r="C1291" s="1"/>
      <c r="D1291" s="1"/>
    </row>
    <row r="1292" spans="1:4" x14ac:dyDescent="0.25">
      <c r="A1292" s="1"/>
      <c r="B1292" s="1"/>
      <c r="C1292" s="1"/>
      <c r="D1292" s="1"/>
    </row>
    <row r="1293" spans="1:4" x14ac:dyDescent="0.25">
      <c r="A1293" s="1"/>
      <c r="B1293" s="1"/>
      <c r="C1293" s="1"/>
      <c r="D1293" s="1"/>
    </row>
    <row r="1294" spans="1:4" x14ac:dyDescent="0.25">
      <c r="A1294" s="1"/>
      <c r="B1294" s="1"/>
      <c r="C1294" s="1"/>
      <c r="D1294" s="1"/>
    </row>
    <row r="1295" spans="1:4" x14ac:dyDescent="0.25">
      <c r="A1295" s="1"/>
      <c r="B1295" s="1"/>
      <c r="C1295" s="1"/>
      <c r="D1295" s="1"/>
    </row>
    <row r="1296" spans="1:4" x14ac:dyDescent="0.25">
      <c r="A1296" s="1"/>
      <c r="B1296" s="1"/>
      <c r="C1296" s="1"/>
      <c r="D1296" s="1"/>
    </row>
    <row r="1297" spans="1:4" x14ac:dyDescent="0.25">
      <c r="A1297" s="1"/>
      <c r="B1297" s="1"/>
      <c r="C1297" s="1"/>
      <c r="D1297" s="1"/>
    </row>
    <row r="1298" spans="1:4" x14ac:dyDescent="0.25">
      <c r="A1298" s="1"/>
      <c r="B1298" s="1"/>
      <c r="C1298" s="1"/>
      <c r="D1298" s="1"/>
    </row>
    <row r="1299" spans="1:4" x14ac:dyDescent="0.25">
      <c r="A1299" s="1"/>
      <c r="B1299" s="1"/>
      <c r="C1299" s="1"/>
      <c r="D1299" s="1"/>
    </row>
    <row r="1300" spans="1:4" x14ac:dyDescent="0.25">
      <c r="A1300" s="1"/>
      <c r="B1300" s="1"/>
      <c r="C1300" s="1"/>
      <c r="D1300" s="1"/>
    </row>
    <row r="1301" spans="1:4" x14ac:dyDescent="0.25">
      <c r="A1301" s="1"/>
      <c r="B1301" s="1"/>
      <c r="C1301" s="1"/>
      <c r="D1301" s="1"/>
    </row>
    <row r="1302" spans="1:4" x14ac:dyDescent="0.25">
      <c r="A1302" s="1"/>
      <c r="B1302" s="1"/>
      <c r="C1302" s="1"/>
      <c r="D1302" s="1"/>
    </row>
    <row r="1303" spans="1:4" x14ac:dyDescent="0.25">
      <c r="A1303" s="1"/>
      <c r="B1303" s="1"/>
      <c r="C1303" s="1"/>
      <c r="D1303" s="1"/>
    </row>
    <row r="1304" spans="1:4" x14ac:dyDescent="0.25">
      <c r="A1304" s="1"/>
      <c r="B1304" s="1"/>
      <c r="C1304" s="1"/>
      <c r="D1304" s="1"/>
    </row>
    <row r="1305" spans="1:4" x14ac:dyDescent="0.25">
      <c r="A1305" s="1"/>
      <c r="B1305" s="1"/>
      <c r="C1305" s="1"/>
      <c r="D1305" s="1"/>
    </row>
    <row r="1306" spans="1:4" x14ac:dyDescent="0.25">
      <c r="A1306" s="1"/>
      <c r="B1306" s="1"/>
      <c r="C1306" s="1"/>
      <c r="D1306" s="1"/>
    </row>
    <row r="1307" spans="1:4" x14ac:dyDescent="0.25">
      <c r="A1307" s="1"/>
      <c r="B1307" s="1"/>
      <c r="C1307" s="1"/>
      <c r="D1307" s="1"/>
    </row>
    <row r="1308" spans="1:4" x14ac:dyDescent="0.25">
      <c r="A1308" s="1"/>
      <c r="B1308" s="1"/>
      <c r="C1308" s="1"/>
      <c r="D1308" s="1"/>
    </row>
    <row r="1309" spans="1:4" x14ac:dyDescent="0.25">
      <c r="A1309" s="1"/>
      <c r="B1309" s="1"/>
      <c r="C1309" s="1"/>
      <c r="D1309" s="1"/>
    </row>
    <row r="1310" spans="1:4" x14ac:dyDescent="0.25">
      <c r="A1310" s="1"/>
      <c r="B1310" s="1"/>
      <c r="C1310" s="1"/>
      <c r="D1310" s="1"/>
    </row>
    <row r="1311" spans="1:4" x14ac:dyDescent="0.25">
      <c r="A1311" s="1"/>
      <c r="B1311" s="1"/>
      <c r="C1311" s="1"/>
      <c r="D1311" s="1"/>
    </row>
    <row r="1312" spans="1:4" x14ac:dyDescent="0.25">
      <c r="A1312" s="1"/>
      <c r="B1312" s="1"/>
      <c r="C1312" s="1"/>
      <c r="D1312" s="1"/>
    </row>
    <row r="1313" spans="1:4" x14ac:dyDescent="0.25">
      <c r="A1313" s="1"/>
      <c r="B1313" s="1"/>
      <c r="C1313" s="1"/>
      <c r="D1313" s="1"/>
    </row>
    <row r="1314" spans="1:4" x14ac:dyDescent="0.25">
      <c r="A1314" s="1"/>
      <c r="B1314" s="1"/>
      <c r="C1314" s="1"/>
      <c r="D1314" s="1"/>
    </row>
    <row r="1315" spans="1:4" x14ac:dyDescent="0.25">
      <c r="A1315" s="1"/>
      <c r="B1315" s="1"/>
      <c r="C1315" s="1"/>
      <c r="D1315" s="1"/>
    </row>
    <row r="1316" spans="1:4" x14ac:dyDescent="0.25">
      <c r="A1316" s="1"/>
      <c r="B1316" s="1"/>
      <c r="C1316" s="1"/>
      <c r="D1316" s="1"/>
    </row>
    <row r="1317" spans="1:4" x14ac:dyDescent="0.25">
      <c r="A1317" s="1"/>
      <c r="B1317" s="1"/>
      <c r="C1317" s="1"/>
      <c r="D1317" s="1"/>
    </row>
    <row r="1318" spans="1:4" x14ac:dyDescent="0.25">
      <c r="A1318" s="1"/>
      <c r="B1318" s="1"/>
      <c r="C1318" s="1"/>
      <c r="D1318" s="1"/>
    </row>
    <row r="1319" spans="1:4" x14ac:dyDescent="0.25">
      <c r="A1319" s="1"/>
      <c r="B1319" s="1"/>
      <c r="C1319" s="1"/>
      <c r="D1319" s="1"/>
    </row>
    <row r="1320" spans="1:4" x14ac:dyDescent="0.25">
      <c r="A1320" s="1"/>
      <c r="B1320" s="1"/>
      <c r="C1320" s="1"/>
      <c r="D1320" s="1"/>
    </row>
    <row r="1321" spans="1:4" x14ac:dyDescent="0.25">
      <c r="A1321" s="1"/>
      <c r="B1321" s="1"/>
      <c r="C1321" s="1"/>
      <c r="D1321" s="1"/>
    </row>
    <row r="1322" spans="1:4" x14ac:dyDescent="0.25">
      <c r="A1322" s="1"/>
      <c r="B1322" s="1"/>
      <c r="C1322" s="1"/>
      <c r="D1322" s="1"/>
    </row>
    <row r="1323" spans="1:4" x14ac:dyDescent="0.25">
      <c r="A1323" s="1"/>
      <c r="B1323" s="1"/>
      <c r="C1323" s="1"/>
      <c r="D1323" s="1"/>
    </row>
    <row r="1324" spans="1:4" x14ac:dyDescent="0.25">
      <c r="A1324" s="1"/>
      <c r="B1324" s="1"/>
      <c r="C1324" s="1"/>
      <c r="D1324" s="1"/>
    </row>
    <row r="1325" spans="1:4" x14ac:dyDescent="0.25">
      <c r="A1325" s="1"/>
      <c r="B1325" s="1"/>
      <c r="C1325" s="1"/>
      <c r="D1325" s="1"/>
    </row>
    <row r="1326" spans="1:4" x14ac:dyDescent="0.25">
      <c r="A1326" s="1"/>
      <c r="B1326" s="1"/>
      <c r="C1326" s="1"/>
      <c r="D1326" s="1"/>
    </row>
    <row r="1327" spans="1:4" x14ac:dyDescent="0.25">
      <c r="A1327" s="1"/>
      <c r="B1327" s="1"/>
      <c r="C1327" s="1"/>
      <c r="D1327" s="1"/>
    </row>
    <row r="1328" spans="1:4" x14ac:dyDescent="0.25">
      <c r="A1328" s="1"/>
      <c r="B1328" s="1"/>
      <c r="C1328" s="1"/>
      <c r="D1328" s="1"/>
    </row>
    <row r="1329" spans="1:4" x14ac:dyDescent="0.25">
      <c r="A1329" s="1"/>
      <c r="B1329" s="1"/>
      <c r="C1329" s="1"/>
      <c r="D1329" s="1"/>
    </row>
    <row r="1330" spans="1:4" x14ac:dyDescent="0.25">
      <c r="A1330" s="1"/>
      <c r="B1330" s="1"/>
      <c r="C1330" s="1"/>
      <c r="D1330" s="1"/>
    </row>
    <row r="1331" spans="1:4" x14ac:dyDescent="0.25">
      <c r="A1331" s="1"/>
      <c r="B1331" s="1"/>
      <c r="C1331" s="1"/>
      <c r="D1331" s="1"/>
    </row>
    <row r="1332" spans="1:4" x14ac:dyDescent="0.25">
      <c r="A1332" s="1"/>
      <c r="B1332" s="1"/>
      <c r="C1332" s="1"/>
      <c r="D1332" s="1"/>
    </row>
    <row r="1333" spans="1:4" x14ac:dyDescent="0.25">
      <c r="A1333" s="1"/>
      <c r="B1333" s="1"/>
      <c r="C1333" s="1"/>
      <c r="D1333" s="1"/>
    </row>
    <row r="1334" spans="1:4" x14ac:dyDescent="0.25">
      <c r="A1334" s="1"/>
      <c r="B1334" s="1"/>
      <c r="C1334" s="1"/>
      <c r="D1334" s="1"/>
    </row>
    <row r="1335" spans="1:4" x14ac:dyDescent="0.25">
      <c r="A1335" s="1"/>
      <c r="B1335" s="1"/>
      <c r="C1335" s="1"/>
      <c r="D1335" s="1"/>
    </row>
    <row r="1336" spans="1:4" x14ac:dyDescent="0.25">
      <c r="A1336" s="1"/>
      <c r="B1336" s="1"/>
      <c r="C1336" s="1"/>
      <c r="D1336" s="1"/>
    </row>
    <row r="1337" spans="1:4" x14ac:dyDescent="0.25">
      <c r="A1337" s="1"/>
      <c r="B1337" s="1"/>
      <c r="C1337" s="1"/>
      <c r="D1337" s="1"/>
    </row>
    <row r="1338" spans="1:4" x14ac:dyDescent="0.25">
      <c r="A1338" s="1"/>
      <c r="B1338" s="1"/>
      <c r="C1338" s="1"/>
      <c r="D1338" s="1"/>
    </row>
    <row r="1339" spans="1:4" x14ac:dyDescent="0.25">
      <c r="A1339" s="1"/>
      <c r="B1339" s="1"/>
      <c r="C1339" s="1"/>
      <c r="D1339" s="1"/>
    </row>
    <row r="1340" spans="1:4" x14ac:dyDescent="0.25">
      <c r="A1340" s="1"/>
      <c r="B1340" s="1"/>
      <c r="C1340" s="1"/>
      <c r="D1340" s="1"/>
    </row>
    <row r="1341" spans="1:4" x14ac:dyDescent="0.25">
      <c r="A1341" s="1"/>
      <c r="B1341" s="1"/>
      <c r="C1341" s="1"/>
      <c r="D1341" s="1"/>
    </row>
    <row r="1342" spans="1:4" x14ac:dyDescent="0.25">
      <c r="A1342" s="1"/>
      <c r="B1342" s="1"/>
      <c r="C1342" s="1"/>
      <c r="D1342" s="1"/>
    </row>
    <row r="1343" spans="1:4" x14ac:dyDescent="0.25">
      <c r="A1343" s="1"/>
      <c r="B1343" s="1"/>
      <c r="C1343" s="1"/>
      <c r="D1343" s="1"/>
    </row>
    <row r="1344" spans="1:4" x14ac:dyDescent="0.25">
      <c r="A1344" s="1"/>
      <c r="B1344" s="1"/>
      <c r="C1344" s="1"/>
      <c r="D1344" s="1"/>
    </row>
    <row r="1345" spans="1:4" x14ac:dyDescent="0.25">
      <c r="A1345" s="1"/>
      <c r="B1345" s="1"/>
      <c r="C1345" s="1"/>
      <c r="D1345" s="1"/>
    </row>
    <row r="1346" spans="1:4" x14ac:dyDescent="0.25">
      <c r="A1346" s="1"/>
      <c r="B1346" s="1"/>
      <c r="C1346" s="1"/>
      <c r="D1346" s="1"/>
    </row>
    <row r="1347" spans="1:4" x14ac:dyDescent="0.25">
      <c r="A1347" s="1"/>
      <c r="B1347" s="1"/>
      <c r="C1347" s="1"/>
      <c r="D1347" s="1"/>
    </row>
    <row r="1348" spans="1:4" x14ac:dyDescent="0.25">
      <c r="A1348" s="1"/>
      <c r="B1348" s="1"/>
      <c r="C1348" s="1"/>
      <c r="D1348" s="1"/>
    </row>
    <row r="1349" spans="1:4" x14ac:dyDescent="0.25">
      <c r="A1349" s="1"/>
      <c r="B1349" s="1"/>
      <c r="C1349" s="1"/>
      <c r="D1349" s="1"/>
    </row>
    <row r="1350" spans="1:4" x14ac:dyDescent="0.25">
      <c r="A1350" s="1"/>
      <c r="B1350" s="1"/>
      <c r="C1350" s="1"/>
      <c r="D1350" s="1"/>
    </row>
    <row r="1351" spans="1:4" x14ac:dyDescent="0.25">
      <c r="A1351" s="1"/>
      <c r="B1351" s="1"/>
      <c r="C1351" s="1"/>
      <c r="D1351" s="1"/>
    </row>
    <row r="1352" spans="1:4" x14ac:dyDescent="0.25">
      <c r="A1352" s="1"/>
      <c r="B1352" s="1"/>
      <c r="C1352" s="1"/>
      <c r="D1352" s="1"/>
    </row>
    <row r="1353" spans="1:4" x14ac:dyDescent="0.25">
      <c r="A1353" s="1"/>
      <c r="B1353" s="1"/>
      <c r="C1353" s="1"/>
      <c r="D1353" s="1"/>
    </row>
    <row r="1354" spans="1:4" x14ac:dyDescent="0.25">
      <c r="A1354" s="1"/>
      <c r="B1354" s="1"/>
      <c r="C1354" s="1"/>
      <c r="D1354" s="1"/>
    </row>
    <row r="1355" spans="1:4" x14ac:dyDescent="0.25">
      <c r="A1355" s="1"/>
      <c r="B1355" s="1"/>
      <c r="C1355" s="1"/>
      <c r="D1355" s="1"/>
    </row>
    <row r="1356" spans="1:4" x14ac:dyDescent="0.25">
      <c r="A1356" s="1"/>
      <c r="B1356" s="1"/>
      <c r="C1356" s="1"/>
      <c r="D1356" s="1"/>
    </row>
    <row r="1357" spans="1:4" x14ac:dyDescent="0.25">
      <c r="A1357" s="1"/>
      <c r="B1357" s="1"/>
      <c r="C1357" s="1"/>
      <c r="D1357" s="1"/>
    </row>
    <row r="1358" spans="1:4" x14ac:dyDescent="0.25">
      <c r="A1358" s="1"/>
      <c r="B1358" s="1"/>
      <c r="C1358" s="1"/>
      <c r="D1358" s="1"/>
    </row>
    <row r="1359" spans="1:4" x14ac:dyDescent="0.25">
      <c r="A1359" s="1"/>
      <c r="B1359" s="1"/>
      <c r="C1359" s="1"/>
      <c r="D1359" s="1"/>
    </row>
    <row r="1360" spans="1:4" x14ac:dyDescent="0.25">
      <c r="A1360" s="1"/>
      <c r="B1360" s="1"/>
      <c r="C1360" s="1"/>
      <c r="D1360" s="1"/>
    </row>
    <row r="1361" spans="1:4" x14ac:dyDescent="0.25">
      <c r="A1361" s="1"/>
      <c r="B1361" s="1"/>
      <c r="C1361" s="1"/>
      <c r="D1361" s="1"/>
    </row>
    <row r="1362" spans="1:4" x14ac:dyDescent="0.25">
      <c r="A1362" s="1"/>
      <c r="B1362" s="1"/>
      <c r="C1362" s="1"/>
      <c r="D1362" s="1"/>
    </row>
    <row r="1363" spans="1:4" x14ac:dyDescent="0.25">
      <c r="A1363" s="1"/>
      <c r="B1363" s="1"/>
      <c r="C1363" s="1"/>
      <c r="D1363" s="1"/>
    </row>
    <row r="1364" spans="1:4" x14ac:dyDescent="0.25">
      <c r="A1364" s="1"/>
      <c r="B1364" s="1"/>
      <c r="C1364" s="1"/>
      <c r="D1364" s="1"/>
    </row>
    <row r="1365" spans="1:4" x14ac:dyDescent="0.25">
      <c r="A1365" s="1"/>
      <c r="B1365" s="1"/>
      <c r="C1365" s="1"/>
      <c r="D1365" s="1"/>
    </row>
    <row r="1366" spans="1:4" x14ac:dyDescent="0.25">
      <c r="A1366" s="1"/>
      <c r="B1366" s="1"/>
      <c r="C1366" s="1"/>
      <c r="D1366" s="1"/>
    </row>
    <row r="1367" spans="1:4" x14ac:dyDescent="0.25">
      <c r="A1367" s="1"/>
      <c r="B1367" s="1"/>
      <c r="C1367" s="1"/>
      <c r="D1367" s="1"/>
    </row>
    <row r="1368" spans="1:4" x14ac:dyDescent="0.25">
      <c r="A1368" s="1"/>
      <c r="B1368" s="1"/>
      <c r="C1368" s="1"/>
      <c r="D1368" s="1"/>
    </row>
    <row r="1369" spans="1:4" x14ac:dyDescent="0.25">
      <c r="A1369" s="1"/>
      <c r="B1369" s="1"/>
      <c r="C1369" s="1"/>
      <c r="D1369" s="1"/>
    </row>
    <row r="1370" spans="1:4" x14ac:dyDescent="0.25">
      <c r="A1370" s="1"/>
      <c r="B1370" s="1"/>
      <c r="C1370" s="1"/>
      <c r="D1370" s="1"/>
    </row>
    <row r="1371" spans="1:4" x14ac:dyDescent="0.25">
      <c r="A1371" s="1"/>
      <c r="B1371" s="1"/>
      <c r="C1371" s="1"/>
      <c r="D1371" s="1"/>
    </row>
    <row r="1372" spans="1:4" x14ac:dyDescent="0.25">
      <c r="A1372" s="1"/>
      <c r="B1372" s="1"/>
      <c r="C1372" s="1"/>
      <c r="D1372" s="1"/>
    </row>
    <row r="1373" spans="1:4" x14ac:dyDescent="0.25">
      <c r="A1373" s="1"/>
      <c r="B1373" s="1"/>
      <c r="C1373" s="1"/>
      <c r="D1373" s="1"/>
    </row>
    <row r="1374" spans="1:4" x14ac:dyDescent="0.25">
      <c r="A1374" s="1"/>
      <c r="B1374" s="1"/>
      <c r="C1374" s="1"/>
      <c r="D1374" s="1"/>
    </row>
    <row r="1375" spans="1:4" x14ac:dyDescent="0.25">
      <c r="A1375" s="1"/>
      <c r="B1375" s="1"/>
      <c r="C1375" s="1"/>
      <c r="D1375" s="1"/>
    </row>
    <row r="1376" spans="1:4" x14ac:dyDescent="0.25">
      <c r="A1376" s="1"/>
      <c r="B1376" s="1"/>
      <c r="C1376" s="1"/>
      <c r="D1376" s="1"/>
    </row>
    <row r="1377" spans="1:4" x14ac:dyDescent="0.25">
      <c r="A1377" s="1"/>
      <c r="B1377" s="1"/>
      <c r="C1377" s="1"/>
      <c r="D1377" s="1"/>
    </row>
    <row r="1378" spans="1:4" x14ac:dyDescent="0.25">
      <c r="A1378" s="1"/>
      <c r="B1378" s="1"/>
      <c r="C1378" s="1"/>
      <c r="D1378" s="1"/>
    </row>
    <row r="1379" spans="1:4" x14ac:dyDescent="0.25">
      <c r="A1379" s="1"/>
      <c r="B1379" s="1"/>
      <c r="C1379" s="1"/>
      <c r="D1379" s="1"/>
    </row>
    <row r="1380" spans="1:4" x14ac:dyDescent="0.25">
      <c r="A1380" s="1"/>
      <c r="B1380" s="1"/>
      <c r="C1380" s="1"/>
      <c r="D1380" s="1"/>
    </row>
    <row r="1381" spans="1:4" x14ac:dyDescent="0.25">
      <c r="A1381" s="1"/>
      <c r="B1381" s="1"/>
      <c r="C1381" s="1"/>
      <c r="D1381" s="1"/>
    </row>
    <row r="1382" spans="1:4" x14ac:dyDescent="0.25">
      <c r="A1382" s="1"/>
      <c r="B1382" s="1"/>
      <c r="C1382" s="1"/>
      <c r="D1382" s="1"/>
    </row>
    <row r="1383" spans="1:4" x14ac:dyDescent="0.25">
      <c r="A1383" s="1"/>
      <c r="B1383" s="1"/>
      <c r="C1383" s="1"/>
      <c r="D1383" s="1"/>
    </row>
    <row r="1384" spans="1:4" x14ac:dyDescent="0.25">
      <c r="A1384" s="1"/>
      <c r="B1384" s="1"/>
      <c r="C1384" s="1"/>
      <c r="D1384" s="1"/>
    </row>
    <row r="1385" spans="1:4" x14ac:dyDescent="0.25">
      <c r="A1385" s="1"/>
      <c r="B1385" s="1"/>
      <c r="C1385" s="1"/>
      <c r="D1385" s="1"/>
    </row>
    <row r="1386" spans="1:4" x14ac:dyDescent="0.25">
      <c r="A1386" s="1"/>
      <c r="B1386" s="1"/>
      <c r="C1386" s="1"/>
      <c r="D1386" s="1"/>
    </row>
    <row r="1387" spans="1:4" x14ac:dyDescent="0.25">
      <c r="A1387" s="1"/>
      <c r="B1387" s="1"/>
      <c r="C1387" s="1"/>
      <c r="D1387" s="1"/>
    </row>
    <row r="1388" spans="1:4" x14ac:dyDescent="0.25">
      <c r="A1388" s="1"/>
      <c r="B1388" s="1"/>
      <c r="C1388" s="1"/>
      <c r="D1388" s="1"/>
    </row>
    <row r="1389" spans="1:4" x14ac:dyDescent="0.25">
      <c r="A1389" s="1"/>
      <c r="B1389" s="1"/>
      <c r="C1389" s="1"/>
      <c r="D1389" s="1"/>
    </row>
    <row r="1390" spans="1:4" x14ac:dyDescent="0.25">
      <c r="A1390" s="1"/>
      <c r="B1390" s="1"/>
      <c r="C1390" s="1"/>
      <c r="D1390" s="1"/>
    </row>
    <row r="1391" spans="1:4" x14ac:dyDescent="0.25">
      <c r="A1391" s="1"/>
      <c r="B1391" s="1"/>
      <c r="C1391" s="1"/>
      <c r="D1391" s="1"/>
    </row>
    <row r="1392" spans="1:4" x14ac:dyDescent="0.25">
      <c r="A1392" s="1"/>
      <c r="B1392" s="1"/>
      <c r="C1392" s="1"/>
      <c r="D1392" s="1"/>
    </row>
    <row r="1393" spans="1:4" x14ac:dyDescent="0.25">
      <c r="A1393" s="1"/>
      <c r="B1393" s="1"/>
      <c r="C1393" s="1"/>
      <c r="D1393" s="1"/>
    </row>
    <row r="1394" spans="1:4" x14ac:dyDescent="0.25">
      <c r="A1394" s="1"/>
      <c r="B1394" s="1"/>
      <c r="C1394" s="1"/>
      <c r="D1394" s="1"/>
    </row>
    <row r="1395" spans="1:4" x14ac:dyDescent="0.25">
      <c r="A1395" s="1"/>
      <c r="B1395" s="1"/>
      <c r="C1395" s="1"/>
      <c r="D1395" s="1"/>
    </row>
    <row r="1396" spans="1:4" x14ac:dyDescent="0.25">
      <c r="A1396" s="1"/>
      <c r="B1396" s="1"/>
      <c r="C1396" s="1"/>
      <c r="D1396" s="1"/>
    </row>
    <row r="1397" spans="1:4" x14ac:dyDescent="0.25">
      <c r="A1397" s="1"/>
      <c r="B1397" s="1"/>
      <c r="C1397" s="1"/>
      <c r="D1397" s="1"/>
    </row>
    <row r="1398" spans="1:4" x14ac:dyDescent="0.25">
      <c r="A1398" s="1"/>
      <c r="B1398" s="1"/>
      <c r="C1398" s="1"/>
      <c r="D1398" s="1"/>
    </row>
    <row r="1399" spans="1:4" x14ac:dyDescent="0.25">
      <c r="A1399" s="1"/>
      <c r="B1399" s="1"/>
      <c r="C1399" s="1"/>
      <c r="D1399" s="1"/>
    </row>
    <row r="1400" spans="1:4" x14ac:dyDescent="0.25">
      <c r="A1400" s="1"/>
      <c r="B1400" s="1"/>
      <c r="C1400" s="1"/>
      <c r="D1400" s="1"/>
    </row>
    <row r="1401" spans="1:4" x14ac:dyDescent="0.25">
      <c r="A1401" s="1"/>
      <c r="B1401" s="1"/>
      <c r="C1401" s="1"/>
      <c r="D1401" s="1"/>
    </row>
    <row r="1402" spans="1:4" x14ac:dyDescent="0.25">
      <c r="A1402" s="1"/>
      <c r="B1402" s="1"/>
      <c r="C1402" s="1"/>
      <c r="D1402" s="1"/>
    </row>
    <row r="1403" spans="1:4" x14ac:dyDescent="0.25">
      <c r="A1403" s="1"/>
      <c r="B1403" s="1"/>
      <c r="C1403" s="1"/>
      <c r="D1403" s="1"/>
    </row>
    <row r="1404" spans="1:4" x14ac:dyDescent="0.25">
      <c r="A1404" s="1"/>
      <c r="B1404" s="1"/>
      <c r="C1404" s="1"/>
      <c r="D1404" s="1"/>
    </row>
    <row r="1405" spans="1:4" x14ac:dyDescent="0.25">
      <c r="A1405" s="1"/>
      <c r="B1405" s="1"/>
      <c r="C1405" s="1"/>
      <c r="D1405" s="1"/>
    </row>
    <row r="1406" spans="1:4" x14ac:dyDescent="0.25">
      <c r="A1406" s="1"/>
      <c r="B1406" s="1"/>
      <c r="C1406" s="1"/>
      <c r="D1406" s="1"/>
    </row>
    <row r="1407" spans="1:4" x14ac:dyDescent="0.25">
      <c r="A1407" s="1"/>
      <c r="B1407" s="1"/>
      <c r="C1407" s="1"/>
      <c r="D1407" s="1"/>
    </row>
    <row r="1408" spans="1:4" x14ac:dyDescent="0.25">
      <c r="A1408" s="1"/>
      <c r="B1408" s="1"/>
      <c r="C1408" s="1"/>
      <c r="D1408" s="1"/>
    </row>
    <row r="1409" spans="1:4" x14ac:dyDescent="0.25">
      <c r="A1409" s="1"/>
      <c r="B1409" s="1"/>
      <c r="C1409" s="1"/>
      <c r="D1409" s="1"/>
    </row>
    <row r="1410" spans="1:4" x14ac:dyDescent="0.25">
      <c r="A1410" s="1"/>
      <c r="B1410" s="1"/>
      <c r="C1410" s="1"/>
      <c r="D1410" s="1"/>
    </row>
    <row r="1411" spans="1:4" x14ac:dyDescent="0.25">
      <c r="A1411" s="1"/>
      <c r="B1411" s="1"/>
      <c r="C1411" s="1"/>
      <c r="D1411" s="1"/>
    </row>
    <row r="1412" spans="1:4" x14ac:dyDescent="0.25">
      <c r="A1412" s="1"/>
      <c r="B1412" s="1"/>
      <c r="C1412" s="1"/>
      <c r="D1412" s="1"/>
    </row>
    <row r="1413" spans="1:4" x14ac:dyDescent="0.25">
      <c r="A1413" s="1"/>
      <c r="B1413" s="1"/>
      <c r="C1413" s="1"/>
      <c r="D1413" s="1"/>
    </row>
    <row r="1414" spans="1:4" x14ac:dyDescent="0.25">
      <c r="A1414" s="1"/>
      <c r="B1414" s="1"/>
      <c r="C1414" s="1"/>
      <c r="D1414" s="1"/>
    </row>
    <row r="1415" spans="1:4" x14ac:dyDescent="0.25">
      <c r="A1415" s="1"/>
      <c r="B1415" s="1"/>
      <c r="C1415" s="1"/>
      <c r="D1415" s="1"/>
    </row>
    <row r="1416" spans="1:4" x14ac:dyDescent="0.25">
      <c r="A1416" s="1"/>
      <c r="B1416" s="1"/>
      <c r="C1416" s="1"/>
      <c r="D1416" s="1"/>
    </row>
    <row r="1417" spans="1:4" x14ac:dyDescent="0.25">
      <c r="A1417" s="1"/>
      <c r="B1417" s="1"/>
      <c r="C1417" s="1"/>
      <c r="D1417" s="1"/>
    </row>
    <row r="1418" spans="1:4" x14ac:dyDescent="0.25">
      <c r="A1418" s="1"/>
      <c r="B1418" s="1"/>
      <c r="C1418" s="1"/>
      <c r="D1418" s="1"/>
    </row>
    <row r="1419" spans="1:4" x14ac:dyDescent="0.25">
      <c r="A1419" s="1"/>
      <c r="B1419" s="1"/>
      <c r="C1419" s="1"/>
      <c r="D1419" s="1"/>
    </row>
    <row r="1420" spans="1:4" x14ac:dyDescent="0.25">
      <c r="A1420" s="1"/>
      <c r="B1420" s="1"/>
      <c r="C1420" s="1"/>
      <c r="D1420" s="1"/>
    </row>
    <row r="1421" spans="1:4" x14ac:dyDescent="0.25">
      <c r="A1421" s="1"/>
      <c r="B1421" s="1"/>
      <c r="C1421" s="1"/>
      <c r="D1421" s="1"/>
    </row>
    <row r="1422" spans="1:4" x14ac:dyDescent="0.25">
      <c r="A1422" s="1"/>
      <c r="B1422" s="1"/>
      <c r="C1422" s="1"/>
      <c r="D1422" s="1"/>
    </row>
    <row r="1423" spans="1:4" x14ac:dyDescent="0.25">
      <c r="A1423" s="1"/>
      <c r="B1423" s="1"/>
      <c r="C1423" s="1"/>
      <c r="D1423" s="1"/>
    </row>
    <row r="1424" spans="1:4" x14ac:dyDescent="0.25">
      <c r="A1424" s="1"/>
      <c r="B1424" s="1"/>
      <c r="C1424" s="1"/>
      <c r="D1424" s="1"/>
    </row>
    <row r="1425" spans="1:4" x14ac:dyDescent="0.25">
      <c r="A1425" s="1"/>
      <c r="B1425" s="1"/>
      <c r="C1425" s="1"/>
      <c r="D1425" s="1"/>
    </row>
    <row r="1426" spans="1:4" x14ac:dyDescent="0.25">
      <c r="A1426" s="1"/>
      <c r="B1426" s="1"/>
      <c r="C1426" s="1"/>
      <c r="D1426" s="1"/>
    </row>
    <row r="1427" spans="1:4" x14ac:dyDescent="0.25">
      <c r="A1427" s="1"/>
      <c r="B1427" s="1"/>
      <c r="C1427" s="1"/>
      <c r="D1427" s="1"/>
    </row>
    <row r="1428" spans="1:4" x14ac:dyDescent="0.25">
      <c r="A1428" s="1"/>
      <c r="B1428" s="1"/>
      <c r="C1428" s="1"/>
      <c r="D1428" s="1"/>
    </row>
    <row r="1429" spans="1:4" x14ac:dyDescent="0.25">
      <c r="A1429" s="1"/>
      <c r="B1429" s="1"/>
      <c r="C1429" s="1"/>
      <c r="D1429" s="1"/>
    </row>
    <row r="1430" spans="1:4" x14ac:dyDescent="0.25">
      <c r="A1430" s="1"/>
      <c r="B1430" s="1"/>
      <c r="C1430" s="1"/>
      <c r="D1430" s="1"/>
    </row>
    <row r="1431" spans="1:4" x14ac:dyDescent="0.25">
      <c r="A1431" s="1"/>
      <c r="B1431" s="1"/>
      <c r="C1431" s="1"/>
      <c r="D1431" s="1"/>
    </row>
    <row r="1432" spans="1:4" x14ac:dyDescent="0.25">
      <c r="A1432" s="1"/>
      <c r="B1432" s="1"/>
      <c r="C1432" s="1"/>
      <c r="D1432" s="1"/>
    </row>
    <row r="1433" spans="1:4" x14ac:dyDescent="0.25">
      <c r="A1433" s="1"/>
      <c r="B1433" s="1"/>
      <c r="C1433" s="1"/>
      <c r="D1433" s="1"/>
    </row>
    <row r="1434" spans="1:4" x14ac:dyDescent="0.25">
      <c r="A1434" s="1"/>
      <c r="B1434" s="1"/>
      <c r="C1434" s="1"/>
      <c r="D1434" s="1"/>
    </row>
    <row r="1435" spans="1:4" x14ac:dyDescent="0.25">
      <c r="A1435" s="1"/>
      <c r="B1435" s="1"/>
      <c r="C1435" s="1"/>
      <c r="D1435" s="1"/>
    </row>
    <row r="1436" spans="1:4" x14ac:dyDescent="0.25">
      <c r="A1436" s="1"/>
      <c r="B1436" s="1"/>
      <c r="C1436" s="1"/>
      <c r="D1436" s="1"/>
    </row>
    <row r="1437" spans="1:4" x14ac:dyDescent="0.25">
      <c r="A1437" s="1"/>
      <c r="B1437" s="1"/>
      <c r="C1437" s="1"/>
      <c r="D1437" s="1"/>
    </row>
    <row r="1438" spans="1:4" x14ac:dyDescent="0.25">
      <c r="A1438" s="1"/>
      <c r="B1438" s="1"/>
      <c r="C1438" s="1"/>
      <c r="D1438" s="1"/>
    </row>
    <row r="1439" spans="1:4" x14ac:dyDescent="0.25">
      <c r="A1439" s="1"/>
      <c r="B1439" s="1"/>
      <c r="C1439" s="1"/>
      <c r="D1439" s="1"/>
    </row>
    <row r="1440" spans="1:4" x14ac:dyDescent="0.25">
      <c r="A1440" s="1"/>
      <c r="B1440" s="1"/>
      <c r="C1440" s="1"/>
      <c r="D1440" s="1"/>
    </row>
    <row r="1441" spans="1:4" x14ac:dyDescent="0.25">
      <c r="A1441" s="1"/>
      <c r="B1441" s="1"/>
      <c r="C1441" s="1"/>
      <c r="D1441" s="1"/>
    </row>
    <row r="1442" spans="1:4" x14ac:dyDescent="0.25">
      <c r="A1442" s="1"/>
      <c r="B1442" s="1"/>
      <c r="C1442" s="1"/>
      <c r="D1442" s="1"/>
    </row>
    <row r="1443" spans="1:4" x14ac:dyDescent="0.25">
      <c r="A1443" s="1"/>
      <c r="B1443" s="1"/>
      <c r="C1443" s="1"/>
      <c r="D1443" s="1"/>
    </row>
    <row r="1444" spans="1:4" x14ac:dyDescent="0.25">
      <c r="A1444" s="1"/>
      <c r="B1444" s="1"/>
      <c r="C1444" s="1"/>
      <c r="D1444" s="1"/>
    </row>
    <row r="1445" spans="1:4" x14ac:dyDescent="0.25">
      <c r="A1445" s="1"/>
      <c r="B1445" s="1"/>
      <c r="C1445" s="1"/>
      <c r="D1445" s="1"/>
    </row>
    <row r="1446" spans="1:4" x14ac:dyDescent="0.25">
      <c r="A1446" s="1"/>
      <c r="B1446" s="1"/>
      <c r="C1446" s="1"/>
      <c r="D1446" s="1"/>
    </row>
    <row r="1447" spans="1:4" x14ac:dyDescent="0.25">
      <c r="A1447" s="1"/>
      <c r="B1447" s="1"/>
      <c r="C1447" s="1"/>
      <c r="D1447" s="1"/>
    </row>
    <row r="1448" spans="1:4" x14ac:dyDescent="0.25">
      <c r="A1448" s="1"/>
      <c r="B1448" s="1"/>
      <c r="C1448" s="1"/>
      <c r="D1448" s="1"/>
    </row>
    <row r="1449" spans="1:4" x14ac:dyDescent="0.25">
      <c r="A1449" s="1"/>
      <c r="B1449" s="1"/>
      <c r="C1449" s="1"/>
      <c r="D1449" s="1"/>
    </row>
    <row r="1450" spans="1:4" x14ac:dyDescent="0.25">
      <c r="A1450" s="1"/>
      <c r="B1450" s="1"/>
      <c r="C1450" s="1"/>
      <c r="D1450" s="1"/>
    </row>
    <row r="1451" spans="1:4" x14ac:dyDescent="0.25">
      <c r="A1451" s="1"/>
      <c r="B1451" s="1"/>
      <c r="C1451" s="1"/>
      <c r="D1451" s="1"/>
    </row>
    <row r="1452" spans="1:4" x14ac:dyDescent="0.25">
      <c r="A1452" s="1"/>
      <c r="B1452" s="1"/>
      <c r="C1452" s="1"/>
      <c r="D1452" s="1"/>
    </row>
    <row r="1453" spans="1:4" x14ac:dyDescent="0.25">
      <c r="A1453" s="1"/>
      <c r="B1453" s="1"/>
      <c r="C1453" s="1"/>
      <c r="D1453" s="1"/>
    </row>
    <row r="1454" spans="1:4" x14ac:dyDescent="0.25">
      <c r="A1454" s="1"/>
      <c r="B1454" s="1"/>
      <c r="C1454" s="1"/>
      <c r="D1454" s="1"/>
    </row>
    <row r="1455" spans="1:4" x14ac:dyDescent="0.25">
      <c r="A1455" s="1"/>
      <c r="B1455" s="1"/>
      <c r="C1455" s="1"/>
      <c r="D1455" s="1"/>
    </row>
    <row r="1456" spans="1:4" x14ac:dyDescent="0.25">
      <c r="A1456" s="1"/>
      <c r="B1456" s="1"/>
      <c r="C1456" s="1"/>
      <c r="D1456" s="1"/>
    </row>
    <row r="1457" spans="1:4" x14ac:dyDescent="0.25">
      <c r="A1457" s="1"/>
      <c r="B1457" s="1"/>
      <c r="C1457" s="1"/>
      <c r="D1457" s="1"/>
    </row>
    <row r="1458" spans="1:4" x14ac:dyDescent="0.25">
      <c r="A1458" s="1"/>
      <c r="B1458" s="1"/>
      <c r="C1458" s="1"/>
      <c r="D1458" s="1"/>
    </row>
    <row r="1459" spans="1:4" x14ac:dyDescent="0.25">
      <c r="A1459" s="1"/>
      <c r="B1459" s="1"/>
      <c r="C1459" s="1"/>
      <c r="D1459" s="1"/>
    </row>
    <row r="1460" spans="1:4" x14ac:dyDescent="0.25">
      <c r="A1460" s="1"/>
      <c r="B1460" s="1"/>
      <c r="C1460" s="1"/>
      <c r="D1460" s="1"/>
    </row>
    <row r="1461" spans="1:4" x14ac:dyDescent="0.25">
      <c r="A1461" s="1"/>
      <c r="B1461" s="1"/>
      <c r="C1461" s="1"/>
      <c r="D1461" s="1"/>
    </row>
    <row r="1462" spans="1:4" x14ac:dyDescent="0.25">
      <c r="A1462" s="1"/>
      <c r="B1462" s="1"/>
      <c r="C1462" s="1"/>
      <c r="D1462" s="1"/>
    </row>
    <row r="1463" spans="1:4" x14ac:dyDescent="0.25">
      <c r="A1463" s="1"/>
      <c r="B1463" s="1"/>
      <c r="C1463" s="1"/>
      <c r="D1463" s="1"/>
    </row>
    <row r="1464" spans="1:4" x14ac:dyDescent="0.25">
      <c r="A1464" s="1"/>
      <c r="B1464" s="1"/>
      <c r="C1464" s="1"/>
      <c r="D1464" s="1"/>
    </row>
    <row r="1465" spans="1:4" x14ac:dyDescent="0.25">
      <c r="A1465" s="1"/>
      <c r="B1465" s="1"/>
      <c r="C1465" s="1"/>
      <c r="D1465" s="1"/>
    </row>
    <row r="1466" spans="1:4" x14ac:dyDescent="0.25">
      <c r="A1466" s="1"/>
      <c r="B1466" s="1"/>
      <c r="C1466" s="1"/>
      <c r="D1466" s="1"/>
    </row>
    <row r="1467" spans="1:4" x14ac:dyDescent="0.25">
      <c r="A1467" s="1"/>
      <c r="B1467" s="1"/>
      <c r="C1467" s="1"/>
      <c r="D1467" s="1"/>
    </row>
    <row r="1468" spans="1:4" x14ac:dyDescent="0.25">
      <c r="A1468" s="1"/>
      <c r="B1468" s="1"/>
      <c r="C1468" s="1"/>
      <c r="D1468" s="1"/>
    </row>
    <row r="1469" spans="1:4" x14ac:dyDescent="0.25">
      <c r="A1469" s="1"/>
      <c r="B1469" s="1"/>
      <c r="C1469" s="1"/>
      <c r="D1469" s="1"/>
    </row>
    <row r="1470" spans="1:4" x14ac:dyDescent="0.25">
      <c r="A1470" s="1"/>
      <c r="B1470" s="1"/>
      <c r="C1470" s="1"/>
      <c r="D1470" s="1"/>
    </row>
    <row r="1471" spans="1:4" x14ac:dyDescent="0.25">
      <c r="A1471" s="1"/>
      <c r="B1471" s="1"/>
      <c r="C1471" s="1"/>
      <c r="D1471" s="1"/>
    </row>
    <row r="1472" spans="1:4" x14ac:dyDescent="0.25">
      <c r="A1472" s="1"/>
      <c r="B1472" s="1"/>
      <c r="C1472" s="1"/>
      <c r="D1472" s="1"/>
    </row>
    <row r="1473" spans="1:4" x14ac:dyDescent="0.25">
      <c r="A1473" s="1"/>
      <c r="B1473" s="1"/>
      <c r="C1473" s="1"/>
      <c r="D1473" s="1"/>
    </row>
    <row r="1474" spans="1:4" x14ac:dyDescent="0.25">
      <c r="A1474" s="1"/>
      <c r="B1474" s="1"/>
      <c r="C1474" s="1"/>
      <c r="D1474" s="1"/>
    </row>
    <row r="1475" spans="1:4" x14ac:dyDescent="0.25">
      <c r="A1475" s="1"/>
      <c r="B1475" s="1"/>
      <c r="C1475" s="1"/>
      <c r="D1475" s="1"/>
    </row>
    <row r="1476" spans="1:4" x14ac:dyDescent="0.25">
      <c r="A1476" s="1"/>
      <c r="B1476" s="1"/>
      <c r="C1476" s="1"/>
      <c r="D1476" s="1"/>
    </row>
    <row r="1477" spans="1:4" x14ac:dyDescent="0.25">
      <c r="A1477" s="1"/>
      <c r="B1477" s="1"/>
      <c r="C1477" s="1"/>
      <c r="D1477" s="1"/>
    </row>
    <row r="1478" spans="1:4" x14ac:dyDescent="0.25">
      <c r="A1478" s="1"/>
      <c r="B1478" s="1"/>
      <c r="C1478" s="1"/>
      <c r="D1478" s="1"/>
    </row>
    <row r="1479" spans="1:4" x14ac:dyDescent="0.25">
      <c r="A1479" s="1"/>
      <c r="B1479" s="1"/>
      <c r="C1479" s="1"/>
      <c r="D1479" s="1"/>
    </row>
    <row r="1480" spans="1:4" x14ac:dyDescent="0.25">
      <c r="A1480" s="1"/>
      <c r="B1480" s="1"/>
      <c r="C1480" s="1"/>
      <c r="D1480" s="1"/>
    </row>
    <row r="1481" spans="1:4" x14ac:dyDescent="0.25">
      <c r="A1481" s="1"/>
      <c r="B1481" s="1"/>
      <c r="C1481" s="1"/>
      <c r="D1481" s="1"/>
    </row>
    <row r="1482" spans="1:4" x14ac:dyDescent="0.25">
      <c r="A1482" s="1"/>
      <c r="B1482" s="1"/>
      <c r="C1482" s="1"/>
      <c r="D1482" s="1"/>
    </row>
    <row r="1483" spans="1:4" x14ac:dyDescent="0.25">
      <c r="A1483" s="1"/>
      <c r="B1483" s="1"/>
      <c r="C1483" s="1"/>
      <c r="D1483" s="1"/>
    </row>
    <row r="1484" spans="1:4" x14ac:dyDescent="0.25">
      <c r="A1484" s="1"/>
      <c r="B1484" s="1"/>
      <c r="C1484" s="1"/>
      <c r="D1484" s="1"/>
    </row>
    <row r="1485" spans="1:4" x14ac:dyDescent="0.25">
      <c r="A1485" s="1"/>
      <c r="B1485" s="1"/>
      <c r="C1485" s="1"/>
      <c r="D1485" s="1"/>
    </row>
    <row r="1486" spans="1:4" x14ac:dyDescent="0.25">
      <c r="A1486" s="1"/>
      <c r="B1486" s="1"/>
      <c r="C1486" s="1"/>
      <c r="D1486" s="1"/>
    </row>
    <row r="1487" spans="1:4" x14ac:dyDescent="0.25">
      <c r="A1487" s="1"/>
      <c r="B1487" s="1"/>
      <c r="C1487" s="1"/>
      <c r="D1487" s="1"/>
    </row>
    <row r="1488" spans="1:4" x14ac:dyDescent="0.25">
      <c r="A1488" s="1"/>
      <c r="B1488" s="1"/>
      <c r="C1488" s="1"/>
      <c r="D1488" s="1"/>
    </row>
    <row r="1489" spans="1:4" x14ac:dyDescent="0.25">
      <c r="A1489" s="1"/>
      <c r="B1489" s="1"/>
      <c r="C1489" s="1"/>
      <c r="D1489" s="1"/>
    </row>
    <row r="1490" spans="1:4" x14ac:dyDescent="0.25">
      <c r="A1490" s="1"/>
      <c r="B1490" s="1"/>
      <c r="C1490" s="1"/>
      <c r="D1490" s="1"/>
    </row>
    <row r="1491" spans="1:4" x14ac:dyDescent="0.25">
      <c r="A1491" s="1"/>
      <c r="B1491" s="1"/>
      <c r="C1491" s="1"/>
      <c r="D1491" s="1"/>
    </row>
    <row r="1492" spans="1:4" x14ac:dyDescent="0.25">
      <c r="A1492" s="1"/>
      <c r="B1492" s="1"/>
      <c r="C1492" s="1"/>
      <c r="D1492" s="1"/>
    </row>
    <row r="1493" spans="1:4" x14ac:dyDescent="0.25">
      <c r="A1493" s="1"/>
      <c r="B1493" s="1"/>
      <c r="C1493" s="1"/>
      <c r="D1493" s="1"/>
    </row>
    <row r="1494" spans="1:4" x14ac:dyDescent="0.25">
      <c r="A1494" s="1"/>
      <c r="B1494" s="1"/>
      <c r="C1494" s="1"/>
      <c r="D1494" s="1"/>
    </row>
    <row r="1495" spans="1:4" x14ac:dyDescent="0.25">
      <c r="A1495" s="1"/>
      <c r="B1495" s="1"/>
      <c r="C1495" s="1"/>
      <c r="D1495" s="1"/>
    </row>
    <row r="1496" spans="1:4" x14ac:dyDescent="0.25">
      <c r="A1496" s="1"/>
      <c r="B1496" s="1"/>
      <c r="C1496" s="1"/>
      <c r="D1496" s="1"/>
    </row>
    <row r="1497" spans="1:4" x14ac:dyDescent="0.25">
      <c r="A1497" s="1"/>
      <c r="B1497" s="1"/>
      <c r="C1497" s="1"/>
      <c r="D1497" s="1"/>
    </row>
    <row r="1498" spans="1:4" x14ac:dyDescent="0.25">
      <c r="A1498" s="1"/>
      <c r="B1498" s="1"/>
      <c r="C1498" s="1"/>
      <c r="D1498" s="1"/>
    </row>
    <row r="1499" spans="1:4" x14ac:dyDescent="0.25">
      <c r="A1499" s="1"/>
      <c r="B1499" s="1"/>
      <c r="C1499" s="1"/>
      <c r="D1499" s="1"/>
    </row>
    <row r="1500" spans="1:4" x14ac:dyDescent="0.25">
      <c r="A1500" s="1"/>
      <c r="B1500" s="1"/>
      <c r="C1500" s="1"/>
      <c r="D1500" s="1"/>
    </row>
    <row r="1501" spans="1:4" x14ac:dyDescent="0.25">
      <c r="A1501" s="1"/>
      <c r="B1501" s="1"/>
      <c r="C1501" s="1"/>
      <c r="D1501" s="1"/>
    </row>
    <row r="1502" spans="1:4" x14ac:dyDescent="0.25">
      <c r="A1502" s="1"/>
      <c r="B1502" s="1"/>
      <c r="C1502" s="1"/>
      <c r="D1502" s="1"/>
    </row>
    <row r="1503" spans="1:4" x14ac:dyDescent="0.25">
      <c r="A1503" s="1"/>
      <c r="B1503" s="1"/>
      <c r="C1503" s="1"/>
      <c r="D1503" s="1"/>
    </row>
    <row r="1504" spans="1:4" x14ac:dyDescent="0.25">
      <c r="A1504" s="1"/>
      <c r="B1504" s="1"/>
      <c r="C1504" s="1"/>
      <c r="D1504" s="1"/>
    </row>
    <row r="1505" spans="1:4" x14ac:dyDescent="0.25">
      <c r="A1505" s="1"/>
      <c r="B1505" s="1"/>
      <c r="C1505" s="1"/>
      <c r="D1505" s="1"/>
    </row>
    <row r="1506" spans="1:4" x14ac:dyDescent="0.25">
      <c r="A1506" s="1"/>
      <c r="B1506" s="1"/>
      <c r="C1506" s="1"/>
      <c r="D1506" s="1"/>
    </row>
    <row r="1507" spans="1:4" x14ac:dyDescent="0.25">
      <c r="A1507" s="1"/>
      <c r="B1507" s="1"/>
      <c r="C1507" s="1"/>
      <c r="D1507" s="1"/>
    </row>
    <row r="1508" spans="1:4" x14ac:dyDescent="0.25">
      <c r="A1508" s="1"/>
      <c r="B1508" s="1"/>
      <c r="C1508" s="1"/>
      <c r="D1508" s="1"/>
    </row>
    <row r="1509" spans="1:4" x14ac:dyDescent="0.25">
      <c r="A1509" s="1"/>
      <c r="B1509" s="1"/>
      <c r="C1509" s="1"/>
      <c r="D1509" s="1"/>
    </row>
    <row r="1510" spans="1:4" x14ac:dyDescent="0.25">
      <c r="A1510" s="1"/>
      <c r="B1510" s="1"/>
      <c r="C1510" s="1"/>
      <c r="D1510" s="1"/>
    </row>
    <row r="1511" spans="1:4" x14ac:dyDescent="0.25">
      <c r="A1511" s="1"/>
      <c r="B1511" s="1"/>
      <c r="C1511" s="1"/>
      <c r="D1511" s="1"/>
    </row>
    <row r="1512" spans="1:4" x14ac:dyDescent="0.25">
      <c r="A1512" s="1"/>
      <c r="B1512" s="1"/>
      <c r="C1512" s="1"/>
      <c r="D1512" s="1"/>
    </row>
    <row r="1513" spans="1:4" x14ac:dyDescent="0.25">
      <c r="A1513" s="1"/>
      <c r="B1513" s="1"/>
      <c r="C1513" s="1"/>
      <c r="D1513" s="1"/>
    </row>
    <row r="1514" spans="1:4" x14ac:dyDescent="0.25">
      <c r="A1514" s="1"/>
      <c r="B1514" s="1"/>
      <c r="C1514" s="1"/>
      <c r="D1514" s="1"/>
    </row>
    <row r="1515" spans="1:4" x14ac:dyDescent="0.25">
      <c r="A1515" s="1"/>
      <c r="B1515" s="1"/>
      <c r="C1515" s="1"/>
      <c r="D1515" s="1"/>
    </row>
    <row r="1516" spans="1:4" x14ac:dyDescent="0.25">
      <c r="A1516" s="1"/>
      <c r="B1516" s="1"/>
      <c r="C1516" s="1"/>
      <c r="D1516" s="1"/>
    </row>
    <row r="1517" spans="1:4" x14ac:dyDescent="0.25">
      <c r="A1517" s="1"/>
      <c r="B1517" s="1"/>
      <c r="C1517" s="1"/>
      <c r="D1517" s="1"/>
    </row>
    <row r="1518" spans="1:4" x14ac:dyDescent="0.25">
      <c r="A1518" s="1"/>
      <c r="B1518" s="1"/>
      <c r="C1518" s="1"/>
      <c r="D1518" s="1"/>
    </row>
    <row r="1519" spans="1:4" x14ac:dyDescent="0.25">
      <c r="A1519" s="1"/>
      <c r="B1519" s="1"/>
      <c r="C1519" s="1"/>
      <c r="D1519" s="1"/>
    </row>
    <row r="1520" spans="1:4" x14ac:dyDescent="0.25">
      <c r="A1520" s="1"/>
      <c r="B1520" s="1"/>
      <c r="C1520" s="1"/>
      <c r="D1520" s="1"/>
    </row>
    <row r="1521" spans="1:4" x14ac:dyDescent="0.25">
      <c r="A1521" s="1"/>
      <c r="B1521" s="1"/>
      <c r="C1521" s="1"/>
      <c r="D1521" s="1"/>
    </row>
    <row r="1522" spans="1:4" x14ac:dyDescent="0.25">
      <c r="A1522" s="1"/>
      <c r="B1522" s="1"/>
      <c r="C1522" s="1"/>
      <c r="D1522" s="1"/>
    </row>
    <row r="1523" spans="1:4" x14ac:dyDescent="0.25">
      <c r="A1523" s="1"/>
      <c r="B1523" s="1"/>
      <c r="C1523" s="1"/>
      <c r="D1523" s="1"/>
    </row>
    <row r="1524" spans="1:4" x14ac:dyDescent="0.25">
      <c r="A1524" s="1"/>
      <c r="B1524" s="1"/>
      <c r="C1524" s="1"/>
      <c r="D1524" s="1"/>
    </row>
    <row r="1525" spans="1:4" x14ac:dyDescent="0.25">
      <c r="A1525" s="1"/>
      <c r="B1525" s="1"/>
      <c r="C1525" s="1"/>
      <c r="D1525" s="1"/>
    </row>
    <row r="1526" spans="1:4" x14ac:dyDescent="0.25">
      <c r="A1526" s="1"/>
      <c r="B1526" s="1"/>
      <c r="C1526" s="1"/>
      <c r="D1526" s="1"/>
    </row>
    <row r="1527" spans="1:4" x14ac:dyDescent="0.25">
      <c r="A1527" s="1"/>
      <c r="B1527" s="1"/>
      <c r="C1527" s="1"/>
      <c r="D1527" s="1"/>
    </row>
    <row r="1528" spans="1:4" x14ac:dyDescent="0.25">
      <c r="A1528" s="1"/>
      <c r="B1528" s="1"/>
      <c r="C1528" s="1"/>
      <c r="D1528" s="1"/>
    </row>
    <row r="1529" spans="1:4" x14ac:dyDescent="0.25">
      <c r="A1529" s="1"/>
      <c r="B1529" s="1"/>
      <c r="C1529" s="1"/>
      <c r="D1529" s="1"/>
    </row>
    <row r="1530" spans="1:4" x14ac:dyDescent="0.25">
      <c r="A1530" s="1"/>
      <c r="B1530" s="1"/>
      <c r="C1530" s="1"/>
      <c r="D1530" s="1"/>
    </row>
    <row r="1531" spans="1:4" x14ac:dyDescent="0.25">
      <c r="A1531" s="1"/>
      <c r="B1531" s="1"/>
      <c r="C1531" s="1"/>
      <c r="D1531" s="1"/>
    </row>
    <row r="1532" spans="1:4" x14ac:dyDescent="0.25">
      <c r="A1532" s="1"/>
      <c r="B1532" s="1"/>
      <c r="C1532" s="1"/>
      <c r="D1532" s="1"/>
    </row>
    <row r="1533" spans="1:4" x14ac:dyDescent="0.25">
      <c r="A1533" s="1"/>
      <c r="B1533" s="1"/>
      <c r="C1533" s="1"/>
      <c r="D1533" s="1"/>
    </row>
    <row r="1534" spans="1:4" x14ac:dyDescent="0.25">
      <c r="A1534" s="1"/>
      <c r="B1534" s="1"/>
      <c r="C1534" s="1"/>
      <c r="D1534" s="1"/>
    </row>
    <row r="1535" spans="1:4" x14ac:dyDescent="0.25">
      <c r="A1535" s="1"/>
      <c r="B1535" s="1"/>
      <c r="C1535" s="1"/>
      <c r="D1535" s="1"/>
    </row>
    <row r="1536" spans="1:4" x14ac:dyDescent="0.25">
      <c r="A1536" s="1"/>
      <c r="B1536" s="1"/>
      <c r="C1536" s="1"/>
      <c r="D1536" s="1"/>
    </row>
    <row r="1537" spans="1:4" x14ac:dyDescent="0.25">
      <c r="A1537" s="1"/>
      <c r="B1537" s="1"/>
      <c r="C1537" s="1"/>
      <c r="D1537" s="1"/>
    </row>
    <row r="1538" spans="1:4" x14ac:dyDescent="0.25">
      <c r="A1538" s="1"/>
      <c r="B1538" s="1"/>
      <c r="C1538" s="1"/>
      <c r="D1538" s="1"/>
    </row>
    <row r="1539" spans="1:4" x14ac:dyDescent="0.25">
      <c r="A1539" s="1"/>
      <c r="B1539" s="1"/>
      <c r="C1539" s="1"/>
      <c r="D1539" s="1"/>
    </row>
    <row r="1540" spans="1:4" x14ac:dyDescent="0.25">
      <c r="A1540" s="1"/>
      <c r="B1540" s="1"/>
      <c r="C1540" s="1"/>
      <c r="D1540" s="1"/>
    </row>
    <row r="1541" spans="1:4" x14ac:dyDescent="0.25">
      <c r="A1541" s="1"/>
      <c r="B1541" s="1"/>
      <c r="C1541" s="1"/>
      <c r="D1541" s="1"/>
    </row>
    <row r="1542" spans="1:4" x14ac:dyDescent="0.25">
      <c r="A1542" s="1"/>
      <c r="B1542" s="1"/>
      <c r="C1542" s="1"/>
      <c r="D1542" s="1"/>
    </row>
    <row r="1543" spans="1:4" x14ac:dyDescent="0.25">
      <c r="A1543" s="1"/>
      <c r="B1543" s="1"/>
      <c r="C1543" s="1"/>
      <c r="D1543" s="1"/>
    </row>
    <row r="1544" spans="1:4" x14ac:dyDescent="0.25">
      <c r="A1544" s="1"/>
      <c r="B1544" s="1"/>
      <c r="C1544" s="1"/>
      <c r="D1544" s="1"/>
    </row>
    <row r="1545" spans="1:4" x14ac:dyDescent="0.25">
      <c r="A1545" s="1"/>
      <c r="B1545" s="1"/>
      <c r="C1545" s="1"/>
      <c r="D1545" s="1"/>
    </row>
    <row r="1546" spans="1:4" x14ac:dyDescent="0.25">
      <c r="A1546" s="1"/>
      <c r="B1546" s="1"/>
      <c r="C1546" s="1"/>
      <c r="D1546" s="1"/>
    </row>
    <row r="1547" spans="1:4" x14ac:dyDescent="0.25">
      <c r="A1547" s="1"/>
      <c r="B1547" s="1"/>
      <c r="C1547" s="1"/>
      <c r="D1547" s="1"/>
    </row>
    <row r="1548" spans="1:4" x14ac:dyDescent="0.25">
      <c r="A1548" s="1"/>
      <c r="B1548" s="1"/>
      <c r="C1548" s="1"/>
      <c r="D1548" s="1"/>
    </row>
    <row r="1549" spans="1:4" x14ac:dyDescent="0.25">
      <c r="A1549" s="1"/>
      <c r="B1549" s="1"/>
      <c r="C1549" s="1"/>
      <c r="D1549" s="1"/>
    </row>
    <row r="1550" spans="1:4" x14ac:dyDescent="0.25">
      <c r="A1550" s="1"/>
      <c r="B1550" s="1"/>
      <c r="C1550" s="1"/>
      <c r="D1550" s="1"/>
    </row>
    <row r="1551" spans="1:4" x14ac:dyDescent="0.25">
      <c r="A1551" s="1"/>
      <c r="B1551" s="1"/>
      <c r="C1551" s="1"/>
      <c r="D1551" s="1"/>
    </row>
    <row r="1552" spans="1:4" x14ac:dyDescent="0.25">
      <c r="A1552" s="1"/>
      <c r="B1552" s="1"/>
      <c r="C1552" s="1"/>
      <c r="D1552" s="1"/>
    </row>
    <row r="1553" spans="1:4" x14ac:dyDescent="0.25">
      <c r="A1553" s="1"/>
      <c r="B1553" s="1"/>
      <c r="C1553" s="1"/>
      <c r="D1553" s="1"/>
    </row>
    <row r="1554" spans="1:4" x14ac:dyDescent="0.25">
      <c r="A1554" s="1"/>
      <c r="B1554" s="1"/>
      <c r="C1554" s="1"/>
      <c r="D1554" s="1"/>
    </row>
    <row r="1555" spans="1:4" x14ac:dyDescent="0.25">
      <c r="A1555" s="1"/>
      <c r="B1555" s="1"/>
      <c r="C1555" s="1"/>
      <c r="D1555" s="1"/>
    </row>
    <row r="1556" spans="1:4" x14ac:dyDescent="0.25">
      <c r="A1556" s="1"/>
      <c r="B1556" s="1"/>
      <c r="C1556" s="1"/>
      <c r="D1556" s="1"/>
    </row>
    <row r="1557" spans="1:4" x14ac:dyDescent="0.25">
      <c r="A1557" s="1"/>
      <c r="B1557" s="1"/>
      <c r="C1557" s="1"/>
      <c r="D1557" s="1"/>
    </row>
    <row r="1558" spans="1:4" x14ac:dyDescent="0.25">
      <c r="A1558" s="1"/>
      <c r="B1558" s="1"/>
      <c r="C1558" s="1"/>
      <c r="D1558" s="1"/>
    </row>
    <row r="1559" spans="1:4" x14ac:dyDescent="0.25">
      <c r="A1559" s="1"/>
      <c r="B1559" s="1"/>
      <c r="C1559" s="1"/>
      <c r="D1559" s="1"/>
    </row>
    <row r="1560" spans="1:4" x14ac:dyDescent="0.25">
      <c r="A1560" s="1"/>
      <c r="B1560" s="1"/>
      <c r="C1560" s="1"/>
      <c r="D1560" s="1"/>
    </row>
    <row r="1561" spans="1:4" x14ac:dyDescent="0.25">
      <c r="A1561" s="1"/>
      <c r="B1561" s="1"/>
      <c r="C1561" s="1"/>
      <c r="D1561" s="1"/>
    </row>
    <row r="1562" spans="1:4" x14ac:dyDescent="0.25">
      <c r="A1562" s="1"/>
      <c r="B1562" s="1"/>
      <c r="C1562" s="1"/>
      <c r="D1562" s="1"/>
    </row>
    <row r="1563" spans="1:4" x14ac:dyDescent="0.25">
      <c r="A1563" s="1"/>
      <c r="B1563" s="1"/>
      <c r="C1563" s="1"/>
      <c r="D1563" s="1"/>
    </row>
    <row r="1564" spans="1:4" x14ac:dyDescent="0.25">
      <c r="A1564" s="1"/>
      <c r="B1564" s="1"/>
      <c r="C1564" s="1"/>
      <c r="D1564" s="1"/>
    </row>
    <row r="1565" spans="1:4" x14ac:dyDescent="0.25">
      <c r="A1565" s="1"/>
      <c r="B1565" s="1"/>
      <c r="C1565" s="1"/>
      <c r="D1565" s="1"/>
    </row>
    <row r="1566" spans="1:4" x14ac:dyDescent="0.25">
      <c r="A1566" s="1"/>
      <c r="B1566" s="1"/>
      <c r="C1566" s="1"/>
      <c r="D1566" s="1"/>
    </row>
    <row r="1567" spans="1:4" x14ac:dyDescent="0.25">
      <c r="A1567" s="1"/>
      <c r="B1567" s="1"/>
      <c r="C1567" s="1"/>
      <c r="D1567" s="1"/>
    </row>
    <row r="1568" spans="1:4" x14ac:dyDescent="0.25">
      <c r="A1568" s="1"/>
      <c r="B1568" s="1"/>
      <c r="C1568" s="1"/>
      <c r="D1568" s="1"/>
    </row>
    <row r="1569" spans="1:4" x14ac:dyDescent="0.25">
      <c r="A1569" s="1"/>
      <c r="B1569" s="1"/>
      <c r="C1569" s="1"/>
      <c r="D1569" s="1"/>
    </row>
    <row r="1570" spans="1:4" x14ac:dyDescent="0.25">
      <c r="A1570" s="1"/>
      <c r="B1570" s="1"/>
      <c r="C1570" s="1"/>
      <c r="D1570" s="1"/>
    </row>
    <row r="1571" spans="1:4" x14ac:dyDescent="0.25">
      <c r="A1571" s="1"/>
      <c r="B1571" s="1"/>
      <c r="C1571" s="1"/>
      <c r="D1571" s="1"/>
    </row>
    <row r="1572" spans="1:4" x14ac:dyDescent="0.25">
      <c r="A1572" s="1"/>
      <c r="B1572" s="1"/>
      <c r="C1572" s="1"/>
      <c r="D1572" s="1"/>
    </row>
    <row r="1573" spans="1:4" x14ac:dyDescent="0.25">
      <c r="A1573" s="1"/>
      <c r="B1573" s="1"/>
      <c r="C1573" s="1"/>
      <c r="D1573" s="1"/>
    </row>
    <row r="1574" spans="1:4" x14ac:dyDescent="0.25">
      <c r="A1574" s="1"/>
      <c r="B1574" s="1"/>
      <c r="C1574" s="1"/>
      <c r="D1574" s="1"/>
    </row>
    <row r="1575" spans="1:4" x14ac:dyDescent="0.25">
      <c r="A1575" s="1"/>
      <c r="B1575" s="1"/>
      <c r="C1575" s="1"/>
      <c r="D1575" s="1"/>
    </row>
    <row r="1576" spans="1:4" x14ac:dyDescent="0.25">
      <c r="A1576" s="1"/>
      <c r="B1576" s="1"/>
      <c r="C1576" s="1"/>
      <c r="D1576" s="1"/>
    </row>
    <row r="1577" spans="1:4" x14ac:dyDescent="0.25">
      <c r="A1577" s="1"/>
      <c r="B1577" s="1"/>
      <c r="C1577" s="1"/>
      <c r="D1577" s="1"/>
    </row>
    <row r="1578" spans="1:4" x14ac:dyDescent="0.25">
      <c r="A1578" s="1"/>
      <c r="B1578" s="1"/>
      <c r="C1578" s="1"/>
      <c r="D1578" s="1"/>
    </row>
    <row r="1579" spans="1:4" x14ac:dyDescent="0.25">
      <c r="A1579" s="1"/>
      <c r="B1579" s="1"/>
      <c r="C1579" s="1"/>
      <c r="D1579" s="1"/>
    </row>
    <row r="1580" spans="1:4" x14ac:dyDescent="0.25">
      <c r="A1580" s="1"/>
      <c r="B1580" s="1"/>
      <c r="C1580" s="1"/>
      <c r="D1580" s="1"/>
    </row>
    <row r="1581" spans="1:4" x14ac:dyDescent="0.25">
      <c r="A1581" s="1"/>
      <c r="B1581" s="1"/>
      <c r="C1581" s="1"/>
      <c r="D1581" s="1"/>
    </row>
    <row r="1582" spans="1:4" x14ac:dyDescent="0.25">
      <c r="A1582" s="1"/>
      <c r="B1582" s="1"/>
      <c r="C1582" s="1"/>
      <c r="D1582" s="1"/>
    </row>
    <row r="1583" spans="1:4" x14ac:dyDescent="0.25">
      <c r="A1583" s="1"/>
      <c r="B1583" s="1"/>
      <c r="C1583" s="1"/>
      <c r="D1583" s="1"/>
    </row>
    <row r="1584" spans="1:4" x14ac:dyDescent="0.25">
      <c r="A1584" s="1"/>
      <c r="B1584" s="1"/>
      <c r="C1584" s="1"/>
      <c r="D1584" s="1"/>
    </row>
    <row r="1585" spans="1:4" x14ac:dyDescent="0.25">
      <c r="A1585" s="1"/>
      <c r="B1585" s="1"/>
      <c r="C1585" s="1"/>
      <c r="D1585" s="1"/>
    </row>
    <row r="1586" spans="1:4" x14ac:dyDescent="0.25">
      <c r="A1586" s="1"/>
      <c r="B1586" s="1"/>
      <c r="C1586" s="1"/>
      <c r="D1586" s="1"/>
    </row>
    <row r="1587" spans="1:4" x14ac:dyDescent="0.25">
      <c r="A1587" s="1"/>
      <c r="B1587" s="1"/>
      <c r="C1587" s="1"/>
      <c r="D1587" s="1"/>
    </row>
    <row r="1588" spans="1:4" x14ac:dyDescent="0.25">
      <c r="A1588" s="1"/>
      <c r="B1588" s="1"/>
      <c r="C1588" s="1"/>
      <c r="D1588" s="1"/>
    </row>
    <row r="1589" spans="1:4" x14ac:dyDescent="0.25">
      <c r="A1589" s="1"/>
      <c r="B1589" s="1"/>
      <c r="C1589" s="1"/>
      <c r="D1589" s="1"/>
    </row>
    <row r="1590" spans="1:4" x14ac:dyDescent="0.25">
      <c r="A1590" s="1"/>
      <c r="B1590" s="1"/>
      <c r="C1590" s="1"/>
      <c r="D1590" s="1"/>
    </row>
    <row r="1591" spans="1:4" x14ac:dyDescent="0.25">
      <c r="A1591" s="1"/>
      <c r="B1591" s="1"/>
      <c r="C1591" s="1"/>
      <c r="D1591" s="1"/>
    </row>
    <row r="1592" spans="1:4" x14ac:dyDescent="0.25">
      <c r="A1592" s="1"/>
      <c r="B1592" s="1"/>
      <c r="C1592" s="1"/>
      <c r="D1592" s="1"/>
    </row>
    <row r="1593" spans="1:4" x14ac:dyDescent="0.25">
      <c r="A1593" s="1"/>
      <c r="B1593" s="1"/>
      <c r="C1593" s="1"/>
      <c r="D1593" s="1"/>
    </row>
    <row r="1594" spans="1:4" x14ac:dyDescent="0.25">
      <c r="A1594" s="1"/>
      <c r="B1594" s="1"/>
      <c r="C1594" s="1"/>
      <c r="D1594" s="1"/>
    </row>
    <row r="1595" spans="1:4" x14ac:dyDescent="0.25">
      <c r="A1595" s="1"/>
      <c r="B1595" s="1"/>
      <c r="C1595" s="1"/>
      <c r="D1595" s="1"/>
    </row>
    <row r="1596" spans="1:4" x14ac:dyDescent="0.25">
      <c r="A1596" s="1"/>
      <c r="B1596" s="1"/>
      <c r="C1596" s="1"/>
      <c r="D1596" s="1"/>
    </row>
    <row r="1597" spans="1:4" x14ac:dyDescent="0.25">
      <c r="A1597" s="1"/>
      <c r="B1597" s="1"/>
      <c r="C1597" s="1"/>
      <c r="D1597" s="1"/>
    </row>
    <row r="1598" spans="1:4" x14ac:dyDescent="0.25">
      <c r="A1598" s="1"/>
      <c r="B1598" s="1"/>
      <c r="C1598" s="1"/>
      <c r="D1598" s="1"/>
    </row>
    <row r="1599" spans="1:4" x14ac:dyDescent="0.25">
      <c r="A1599" s="1"/>
      <c r="B1599" s="1"/>
      <c r="C1599" s="1"/>
      <c r="D1599" s="1"/>
    </row>
    <row r="1600" spans="1:4" x14ac:dyDescent="0.25">
      <c r="A1600" s="1"/>
      <c r="B1600" s="1"/>
      <c r="C1600" s="1"/>
      <c r="D1600" s="1"/>
    </row>
    <row r="1601" spans="1:4" x14ac:dyDescent="0.25">
      <c r="A1601" s="1"/>
      <c r="B1601" s="1"/>
      <c r="C1601" s="1"/>
      <c r="D1601" s="1"/>
    </row>
    <row r="1602" spans="1:4" x14ac:dyDescent="0.25">
      <c r="A1602" s="1"/>
      <c r="B1602" s="1"/>
      <c r="C1602" s="1"/>
      <c r="D1602" s="1"/>
    </row>
    <row r="1603" spans="1:4" x14ac:dyDescent="0.25">
      <c r="A1603" s="1"/>
      <c r="B1603" s="1"/>
      <c r="C1603" s="1"/>
      <c r="D1603" s="1"/>
    </row>
    <row r="1604" spans="1:4" x14ac:dyDescent="0.25">
      <c r="A1604" s="1"/>
      <c r="B1604" s="1"/>
      <c r="C1604" s="1"/>
      <c r="D1604" s="1"/>
    </row>
    <row r="1605" spans="1:4" x14ac:dyDescent="0.25">
      <c r="A1605" s="1"/>
      <c r="B1605" s="1"/>
      <c r="C1605" s="1"/>
      <c r="D1605" s="1"/>
    </row>
    <row r="1606" spans="1:4" x14ac:dyDescent="0.25">
      <c r="A1606" s="1"/>
      <c r="B1606" s="1"/>
      <c r="C1606" s="1"/>
      <c r="D1606" s="1"/>
    </row>
    <row r="1607" spans="1:4" x14ac:dyDescent="0.25">
      <c r="A1607" s="1"/>
      <c r="B1607" s="1"/>
      <c r="C1607" s="1"/>
      <c r="D1607" s="1"/>
    </row>
    <row r="1608" spans="1:4" x14ac:dyDescent="0.25">
      <c r="A1608" s="1"/>
      <c r="B1608" s="1"/>
      <c r="C1608" s="1"/>
      <c r="D1608" s="1"/>
    </row>
    <row r="1609" spans="1:4" x14ac:dyDescent="0.25">
      <c r="A1609" s="1"/>
      <c r="B1609" s="1"/>
      <c r="C1609" s="1"/>
      <c r="D1609" s="1"/>
    </row>
    <row r="1610" spans="1:4" x14ac:dyDescent="0.25">
      <c r="A1610" s="1"/>
      <c r="B1610" s="1"/>
      <c r="C1610" s="1"/>
      <c r="D1610" s="1"/>
    </row>
    <row r="1611" spans="1:4" x14ac:dyDescent="0.25">
      <c r="A1611" s="1"/>
      <c r="B1611" s="1"/>
      <c r="C1611" s="1"/>
      <c r="D1611" s="1"/>
    </row>
    <row r="1612" spans="1:4" x14ac:dyDescent="0.25">
      <c r="A1612" s="1"/>
      <c r="B1612" s="1"/>
      <c r="C1612" s="1"/>
      <c r="D1612" s="1"/>
    </row>
    <row r="1613" spans="1:4" x14ac:dyDescent="0.25">
      <c r="A1613" s="1"/>
      <c r="B1613" s="1"/>
      <c r="C1613" s="1"/>
      <c r="D1613" s="1"/>
    </row>
    <row r="1614" spans="1:4" x14ac:dyDescent="0.25">
      <c r="A1614" s="1"/>
      <c r="B1614" s="1"/>
      <c r="C1614" s="1"/>
      <c r="D1614" s="1"/>
    </row>
    <row r="1615" spans="1:4" x14ac:dyDescent="0.25">
      <c r="A1615" s="1"/>
      <c r="B1615" s="1"/>
      <c r="C1615" s="1"/>
      <c r="D1615" s="1"/>
    </row>
    <row r="1616" spans="1:4" x14ac:dyDescent="0.25">
      <c r="A1616" s="1"/>
      <c r="B1616" s="1"/>
      <c r="C1616" s="1"/>
      <c r="D1616" s="1"/>
    </row>
    <row r="1617" spans="1:4" x14ac:dyDescent="0.25">
      <c r="A1617" s="1"/>
      <c r="B1617" s="1"/>
      <c r="C1617" s="1"/>
      <c r="D1617" s="1"/>
    </row>
    <row r="1618" spans="1:4" x14ac:dyDescent="0.25">
      <c r="A1618" s="1"/>
      <c r="B1618" s="1"/>
      <c r="C1618" s="1"/>
      <c r="D1618" s="1"/>
    </row>
    <row r="1619" spans="1:4" x14ac:dyDescent="0.25">
      <c r="A1619" s="1"/>
      <c r="B1619" s="1"/>
      <c r="C1619" s="1"/>
      <c r="D1619" s="1"/>
    </row>
    <row r="1620" spans="1:4" x14ac:dyDescent="0.25">
      <c r="A1620" s="1"/>
      <c r="B1620" s="1"/>
      <c r="C1620" s="1"/>
      <c r="D1620" s="1"/>
    </row>
    <row r="1621" spans="1:4" x14ac:dyDescent="0.25">
      <c r="A1621" s="1"/>
      <c r="B1621" s="1"/>
      <c r="C1621" s="1"/>
      <c r="D1621" s="1"/>
    </row>
    <row r="1622" spans="1:4" x14ac:dyDescent="0.25">
      <c r="A1622" s="1"/>
      <c r="B1622" s="1"/>
      <c r="C1622" s="1"/>
      <c r="D1622" s="1"/>
    </row>
    <row r="1623" spans="1:4" x14ac:dyDescent="0.25">
      <c r="A1623" s="1"/>
      <c r="B1623" s="1"/>
      <c r="C1623" s="1"/>
      <c r="D1623" s="1"/>
    </row>
    <row r="1624" spans="1:4" x14ac:dyDescent="0.25">
      <c r="A1624" s="1"/>
      <c r="B1624" s="1"/>
      <c r="C1624" s="1"/>
      <c r="D1624" s="1"/>
    </row>
    <row r="1625" spans="1:4" x14ac:dyDescent="0.25">
      <c r="A1625" s="1"/>
      <c r="B1625" s="1"/>
      <c r="C1625" s="1"/>
      <c r="D1625" s="1"/>
    </row>
    <row r="1626" spans="1:4" x14ac:dyDescent="0.25">
      <c r="A1626" s="1"/>
      <c r="B1626" s="1"/>
      <c r="C1626" s="1"/>
      <c r="D1626" s="1"/>
    </row>
    <row r="1627" spans="1:4" x14ac:dyDescent="0.25">
      <c r="A1627" s="1"/>
      <c r="B1627" s="1"/>
      <c r="C1627" s="1"/>
      <c r="D1627" s="1"/>
    </row>
    <row r="1628" spans="1:4" x14ac:dyDescent="0.25">
      <c r="A1628" s="1"/>
      <c r="B1628" s="1"/>
      <c r="C1628" s="1"/>
      <c r="D1628" s="1"/>
    </row>
    <row r="1629" spans="1:4" x14ac:dyDescent="0.25">
      <c r="A1629" s="1"/>
      <c r="B1629" s="1"/>
      <c r="C1629" s="1"/>
      <c r="D1629" s="1"/>
    </row>
    <row r="1630" spans="1:4" x14ac:dyDescent="0.25">
      <c r="A1630" s="1"/>
      <c r="B1630" s="1"/>
      <c r="C1630" s="1"/>
      <c r="D1630" s="1"/>
    </row>
    <row r="1631" spans="1:4" x14ac:dyDescent="0.25">
      <c r="A1631" s="1"/>
      <c r="B1631" s="1"/>
      <c r="C1631" s="1"/>
      <c r="D1631" s="1"/>
    </row>
    <row r="1632" spans="1:4" x14ac:dyDescent="0.25">
      <c r="A1632" s="1"/>
      <c r="B1632" s="1"/>
      <c r="C1632" s="1"/>
      <c r="D1632" s="1"/>
    </row>
    <row r="1633" spans="1:4" x14ac:dyDescent="0.25">
      <c r="A1633" s="1"/>
      <c r="B1633" s="1"/>
      <c r="C1633" s="1"/>
      <c r="D1633" s="1"/>
    </row>
    <row r="1634" spans="1:4" x14ac:dyDescent="0.25">
      <c r="A1634" s="1"/>
      <c r="B1634" s="1"/>
      <c r="C1634" s="1"/>
      <c r="D1634" s="1"/>
    </row>
    <row r="1635" spans="1:4" x14ac:dyDescent="0.25">
      <c r="A1635" s="1"/>
      <c r="B1635" s="1"/>
      <c r="C1635" s="1"/>
      <c r="D1635" s="1"/>
    </row>
    <row r="1636" spans="1:4" x14ac:dyDescent="0.25">
      <c r="A1636" s="1"/>
      <c r="B1636" s="1"/>
      <c r="C1636" s="1"/>
      <c r="D1636" s="1"/>
    </row>
    <row r="1637" spans="1:4" x14ac:dyDescent="0.25">
      <c r="A1637" s="1"/>
      <c r="B1637" s="1"/>
      <c r="C1637" s="1"/>
      <c r="D1637" s="1"/>
    </row>
    <row r="1638" spans="1:4" x14ac:dyDescent="0.25">
      <c r="A1638" s="1"/>
      <c r="B1638" s="1"/>
      <c r="C1638" s="1"/>
      <c r="D1638" s="1"/>
    </row>
    <row r="1639" spans="1:4" x14ac:dyDescent="0.25">
      <c r="A1639" s="1"/>
      <c r="B1639" s="1"/>
      <c r="C1639" s="1"/>
      <c r="D1639" s="1"/>
    </row>
    <row r="1640" spans="1:4" x14ac:dyDescent="0.25">
      <c r="A1640" s="1"/>
      <c r="B1640" s="1"/>
      <c r="C1640" s="1"/>
      <c r="D1640" s="1"/>
    </row>
    <row r="1641" spans="1:4" x14ac:dyDescent="0.25">
      <c r="A1641" s="1"/>
      <c r="B1641" s="1"/>
      <c r="C1641" s="1"/>
      <c r="D1641" s="1"/>
    </row>
    <row r="1642" spans="1:4" x14ac:dyDescent="0.25">
      <c r="A1642" s="1"/>
      <c r="B1642" s="1"/>
      <c r="C1642" s="1"/>
      <c r="D1642" s="1"/>
    </row>
    <row r="1643" spans="1:4" x14ac:dyDescent="0.25">
      <c r="A1643" s="1"/>
      <c r="B1643" s="1"/>
      <c r="C1643" s="1"/>
      <c r="D1643" s="1"/>
    </row>
    <row r="1644" spans="1:4" x14ac:dyDescent="0.25">
      <c r="A1644" s="1"/>
      <c r="B1644" s="1"/>
      <c r="C1644" s="1"/>
      <c r="D1644" s="1"/>
    </row>
    <row r="1645" spans="1:4" x14ac:dyDescent="0.25">
      <c r="A1645" s="1"/>
      <c r="B1645" s="1"/>
      <c r="C1645" s="1"/>
      <c r="D1645" s="1"/>
    </row>
    <row r="1646" spans="1:4" x14ac:dyDescent="0.25">
      <c r="A1646" s="1"/>
      <c r="B1646" s="1"/>
      <c r="C1646" s="1"/>
      <c r="D1646" s="1"/>
    </row>
    <row r="1647" spans="1:4" x14ac:dyDescent="0.25">
      <c r="A1647" s="1"/>
      <c r="B1647" s="1"/>
      <c r="C1647" s="1"/>
      <c r="D1647" s="1"/>
    </row>
    <row r="1648" spans="1:4" x14ac:dyDescent="0.25">
      <c r="A1648" s="1"/>
      <c r="B1648" s="1"/>
      <c r="C1648" s="1"/>
      <c r="D1648" s="1"/>
    </row>
    <row r="1649" spans="1:4" x14ac:dyDescent="0.25">
      <c r="A1649" s="1"/>
      <c r="B1649" s="1"/>
      <c r="C1649" s="1"/>
      <c r="D1649" s="1"/>
    </row>
    <row r="1650" spans="1:4" x14ac:dyDescent="0.25">
      <c r="A1650" s="1"/>
      <c r="B1650" s="1"/>
      <c r="C1650" s="1"/>
      <c r="D1650" s="1"/>
    </row>
    <row r="1651" spans="1:4" x14ac:dyDescent="0.25">
      <c r="A1651" s="1"/>
      <c r="B1651" s="1"/>
      <c r="C1651" s="1"/>
      <c r="D1651" s="1"/>
    </row>
    <row r="1652" spans="1:4" x14ac:dyDescent="0.25">
      <c r="A1652" s="1"/>
      <c r="B1652" s="1"/>
      <c r="C1652" s="1"/>
      <c r="D1652" s="1"/>
    </row>
    <row r="1653" spans="1:4" x14ac:dyDescent="0.25">
      <c r="A1653" s="1"/>
      <c r="B1653" s="1"/>
      <c r="C1653" s="1"/>
      <c r="D1653" s="1"/>
    </row>
    <row r="1654" spans="1:4" x14ac:dyDescent="0.25">
      <c r="A1654" s="1"/>
      <c r="B1654" s="1"/>
      <c r="C1654" s="1"/>
      <c r="D1654" s="1"/>
    </row>
    <row r="1655" spans="1:4" x14ac:dyDescent="0.25">
      <c r="A1655" s="1"/>
      <c r="B1655" s="1"/>
      <c r="C1655" s="1"/>
      <c r="D1655" s="1"/>
    </row>
    <row r="1656" spans="1:4" x14ac:dyDescent="0.25">
      <c r="A1656" s="1"/>
      <c r="B1656" s="1"/>
      <c r="C1656" s="1"/>
      <c r="D1656" s="1"/>
    </row>
    <row r="1657" spans="1:4" x14ac:dyDescent="0.25">
      <c r="A1657" s="1"/>
      <c r="B1657" s="1"/>
      <c r="C1657" s="1"/>
      <c r="D1657" s="1"/>
    </row>
    <row r="1658" spans="1:4" x14ac:dyDescent="0.25">
      <c r="A1658" s="1"/>
      <c r="B1658" s="1"/>
      <c r="C1658" s="1"/>
      <c r="D1658" s="1"/>
    </row>
    <row r="1659" spans="1:4" x14ac:dyDescent="0.25">
      <c r="A1659" s="1"/>
      <c r="B1659" s="1"/>
      <c r="C1659" s="1"/>
      <c r="D1659" s="1"/>
    </row>
    <row r="1660" spans="1:4" x14ac:dyDescent="0.25">
      <c r="A1660" s="1"/>
      <c r="B1660" s="1"/>
      <c r="C1660" s="1"/>
      <c r="D1660" s="1"/>
    </row>
    <row r="1661" spans="1:4" x14ac:dyDescent="0.25">
      <c r="A1661" s="1"/>
      <c r="B1661" s="1"/>
      <c r="C1661" s="1"/>
      <c r="D1661" s="1"/>
    </row>
    <row r="1662" spans="1:4" x14ac:dyDescent="0.25">
      <c r="A1662" s="1"/>
      <c r="B1662" s="1"/>
      <c r="C1662" s="1"/>
      <c r="D1662" s="1"/>
    </row>
    <row r="1663" spans="1:4" x14ac:dyDescent="0.25">
      <c r="A1663" s="1"/>
      <c r="B1663" s="1"/>
      <c r="C1663" s="1"/>
      <c r="D1663" s="1"/>
    </row>
    <row r="1664" spans="1:4" x14ac:dyDescent="0.25">
      <c r="A1664" s="1"/>
      <c r="B1664" s="1"/>
      <c r="C1664" s="1"/>
      <c r="D1664" s="1"/>
    </row>
    <row r="1665" spans="1:4" x14ac:dyDescent="0.25">
      <c r="A1665" s="1"/>
      <c r="B1665" s="1"/>
      <c r="C1665" s="1"/>
      <c r="D1665" s="1"/>
    </row>
    <row r="1666" spans="1:4" x14ac:dyDescent="0.25">
      <c r="A1666" s="1"/>
      <c r="B1666" s="1"/>
      <c r="C1666" s="1"/>
      <c r="D1666" s="1"/>
    </row>
    <row r="1667" spans="1:4" x14ac:dyDescent="0.25">
      <c r="A1667" s="1"/>
      <c r="B1667" s="1"/>
      <c r="C1667" s="1"/>
      <c r="D1667" s="1"/>
    </row>
    <row r="1668" spans="1:4" x14ac:dyDescent="0.25">
      <c r="A1668" s="1"/>
      <c r="B1668" s="1"/>
      <c r="C1668" s="1"/>
      <c r="D1668" s="1"/>
    </row>
    <row r="1669" spans="1:4" x14ac:dyDescent="0.25">
      <c r="A1669" s="1"/>
      <c r="B1669" s="1"/>
      <c r="C1669" s="1"/>
      <c r="D1669" s="1"/>
    </row>
    <row r="1670" spans="1:4" x14ac:dyDescent="0.25">
      <c r="A1670" s="1"/>
      <c r="B1670" s="1"/>
      <c r="C1670" s="1"/>
      <c r="D1670" s="1"/>
    </row>
    <row r="1671" spans="1:4" x14ac:dyDescent="0.25">
      <c r="A1671" s="1"/>
      <c r="B1671" s="1"/>
      <c r="C1671" s="1"/>
      <c r="D1671" s="1"/>
    </row>
    <row r="1672" spans="1:4" x14ac:dyDescent="0.25">
      <c r="A1672" s="1"/>
      <c r="B1672" s="1"/>
      <c r="C1672" s="1"/>
      <c r="D1672" s="1"/>
    </row>
    <row r="1673" spans="1:4" x14ac:dyDescent="0.25">
      <c r="A1673" s="1"/>
      <c r="B1673" s="1"/>
      <c r="C1673" s="1"/>
      <c r="D1673" s="1"/>
    </row>
    <row r="1674" spans="1:4" x14ac:dyDescent="0.25">
      <c r="A1674" s="1"/>
      <c r="B1674" s="1"/>
      <c r="C1674" s="1"/>
      <c r="D1674" s="1"/>
    </row>
    <row r="1675" spans="1:4" x14ac:dyDescent="0.25">
      <c r="A1675" s="1"/>
      <c r="B1675" s="1"/>
      <c r="C1675" s="1"/>
      <c r="D1675" s="1"/>
    </row>
    <row r="1676" spans="1:4" x14ac:dyDescent="0.25">
      <c r="A1676" s="1"/>
      <c r="B1676" s="1"/>
      <c r="C1676" s="1"/>
      <c r="D1676" s="1"/>
    </row>
    <row r="1677" spans="1:4" x14ac:dyDescent="0.25">
      <c r="A1677" s="1"/>
      <c r="B1677" s="1"/>
      <c r="C1677" s="1"/>
      <c r="D1677" s="1"/>
    </row>
    <row r="1678" spans="1:4" x14ac:dyDescent="0.25">
      <c r="A1678" s="1"/>
      <c r="B1678" s="1"/>
      <c r="C1678" s="1"/>
      <c r="D1678" s="1"/>
    </row>
    <row r="1679" spans="1:4" x14ac:dyDescent="0.25">
      <c r="A1679" s="1"/>
      <c r="B1679" s="1"/>
      <c r="C1679" s="1"/>
      <c r="D1679" s="1"/>
    </row>
    <row r="1680" spans="1:4" x14ac:dyDescent="0.25">
      <c r="A1680" s="1"/>
      <c r="B1680" s="1"/>
      <c r="C1680" s="1"/>
      <c r="D1680" s="1"/>
    </row>
    <row r="1681" spans="1:4" x14ac:dyDescent="0.25">
      <c r="A1681" s="1"/>
      <c r="B1681" s="1"/>
      <c r="C1681" s="1"/>
      <c r="D1681" s="1"/>
    </row>
    <row r="1682" spans="1:4" x14ac:dyDescent="0.25">
      <c r="A1682" s="1"/>
      <c r="B1682" s="1"/>
      <c r="C1682" s="1"/>
      <c r="D1682" s="1"/>
    </row>
    <row r="1683" spans="1:4" x14ac:dyDescent="0.25">
      <c r="A1683" s="1"/>
      <c r="B1683" s="1"/>
      <c r="C1683" s="1"/>
      <c r="D1683" s="1"/>
    </row>
    <row r="1684" spans="1:4" x14ac:dyDescent="0.25">
      <c r="A1684" s="1"/>
      <c r="B1684" s="1"/>
      <c r="C1684" s="1"/>
      <c r="D1684" s="1"/>
    </row>
    <row r="1685" spans="1:4" x14ac:dyDescent="0.25">
      <c r="A1685" s="1"/>
      <c r="B1685" s="1"/>
      <c r="C1685" s="1"/>
      <c r="D1685" s="1"/>
    </row>
    <row r="1686" spans="1:4" x14ac:dyDescent="0.25">
      <c r="A1686" s="1"/>
      <c r="B1686" s="1"/>
      <c r="C1686" s="1"/>
      <c r="D1686" s="1"/>
    </row>
    <row r="1687" spans="1:4" x14ac:dyDescent="0.25">
      <c r="A1687" s="1"/>
      <c r="B1687" s="1"/>
      <c r="C1687" s="1"/>
      <c r="D1687" s="1"/>
    </row>
    <row r="1688" spans="1:4" x14ac:dyDescent="0.25">
      <c r="A1688" s="1"/>
      <c r="B1688" s="1"/>
      <c r="C1688" s="1"/>
      <c r="D1688" s="1"/>
    </row>
    <row r="1689" spans="1:4" x14ac:dyDescent="0.25">
      <c r="A1689" s="1"/>
      <c r="B1689" s="1"/>
      <c r="C1689" s="1"/>
      <c r="D1689" s="1"/>
    </row>
    <row r="1690" spans="1:4" x14ac:dyDescent="0.25">
      <c r="A1690" s="1"/>
      <c r="B1690" s="1"/>
      <c r="C1690" s="1"/>
      <c r="D1690" s="1"/>
    </row>
    <row r="1691" spans="1:4" x14ac:dyDescent="0.25">
      <c r="A1691" s="1"/>
      <c r="B1691" s="1"/>
      <c r="C1691" s="1"/>
      <c r="D1691" s="1"/>
    </row>
    <row r="1692" spans="1:4" x14ac:dyDescent="0.25">
      <c r="A1692" s="1"/>
      <c r="B1692" s="1"/>
      <c r="C1692" s="1"/>
      <c r="D1692" s="1"/>
    </row>
    <row r="1693" spans="1:4" x14ac:dyDescent="0.25">
      <c r="A1693" s="1"/>
      <c r="B1693" s="1"/>
      <c r="C1693" s="1"/>
      <c r="D1693" s="1"/>
    </row>
    <row r="1694" spans="1:4" x14ac:dyDescent="0.25">
      <c r="A1694" s="1"/>
      <c r="B1694" s="1"/>
      <c r="C1694" s="1"/>
      <c r="D1694" s="1"/>
    </row>
    <row r="1695" spans="1:4" x14ac:dyDescent="0.25">
      <c r="A1695" s="1"/>
      <c r="B1695" s="1"/>
      <c r="C1695" s="1"/>
      <c r="D1695" s="1"/>
    </row>
    <row r="1696" spans="1:4" x14ac:dyDescent="0.25">
      <c r="A1696" s="1"/>
      <c r="B1696" s="1"/>
      <c r="C1696" s="1"/>
      <c r="D1696" s="1"/>
    </row>
    <row r="1697" spans="1:4" x14ac:dyDescent="0.25">
      <c r="A1697" s="1"/>
      <c r="B1697" s="1"/>
      <c r="C1697" s="1"/>
      <c r="D1697" s="1"/>
    </row>
    <row r="1698" spans="1:4" x14ac:dyDescent="0.25">
      <c r="A1698" s="1"/>
      <c r="B1698" s="1"/>
      <c r="C1698" s="1"/>
      <c r="D1698" s="1"/>
    </row>
    <row r="1699" spans="1:4" x14ac:dyDescent="0.25">
      <c r="A1699" s="1"/>
      <c r="B1699" s="1"/>
      <c r="C1699" s="1"/>
      <c r="D1699" s="1"/>
    </row>
    <row r="1700" spans="1:4" x14ac:dyDescent="0.25">
      <c r="A1700" s="1"/>
      <c r="B1700" s="1"/>
      <c r="C1700" s="1"/>
      <c r="D1700" s="1"/>
    </row>
    <row r="1701" spans="1:4" x14ac:dyDescent="0.25">
      <c r="A1701" s="1"/>
      <c r="B1701" s="1"/>
      <c r="C1701" s="1"/>
      <c r="D1701" s="1"/>
    </row>
    <row r="1702" spans="1:4" x14ac:dyDescent="0.25">
      <c r="A1702" s="1"/>
      <c r="B1702" s="1"/>
      <c r="C1702" s="1"/>
      <c r="D1702" s="1"/>
    </row>
    <row r="1703" spans="1:4" x14ac:dyDescent="0.25">
      <c r="A1703" s="1"/>
      <c r="B1703" s="1"/>
      <c r="C1703" s="1"/>
      <c r="D1703" s="1"/>
    </row>
    <row r="1704" spans="1:4" x14ac:dyDescent="0.25">
      <c r="A1704" s="1"/>
      <c r="B1704" s="1"/>
      <c r="C1704" s="1"/>
      <c r="D1704" s="1"/>
    </row>
    <row r="1705" spans="1:4" x14ac:dyDescent="0.25">
      <c r="A1705" s="1"/>
      <c r="B1705" s="1"/>
      <c r="C1705" s="1"/>
      <c r="D1705" s="1"/>
    </row>
    <row r="1706" spans="1:4" x14ac:dyDescent="0.25">
      <c r="A1706" s="1"/>
      <c r="B1706" s="1"/>
      <c r="C1706" s="1"/>
      <c r="D1706" s="1"/>
    </row>
    <row r="1707" spans="1:4" x14ac:dyDescent="0.25">
      <c r="A1707" s="1"/>
      <c r="B1707" s="1"/>
      <c r="C1707" s="1"/>
      <c r="D1707" s="1"/>
    </row>
    <row r="1708" spans="1:4" x14ac:dyDescent="0.25">
      <c r="A1708" s="1"/>
      <c r="B1708" s="1"/>
      <c r="C1708" s="1"/>
      <c r="D1708" s="1"/>
    </row>
    <row r="1709" spans="1:4" x14ac:dyDescent="0.25">
      <c r="A1709" s="1"/>
      <c r="B1709" s="1"/>
      <c r="C1709" s="1"/>
      <c r="D1709" s="1"/>
    </row>
    <row r="1710" spans="1:4" x14ac:dyDescent="0.25">
      <c r="A1710" s="1"/>
      <c r="B1710" s="1"/>
      <c r="C1710" s="1"/>
      <c r="D1710" s="1"/>
    </row>
    <row r="1711" spans="1:4" x14ac:dyDescent="0.25">
      <c r="A1711" s="1"/>
      <c r="B1711" s="1"/>
      <c r="C1711" s="1"/>
      <c r="D1711" s="1"/>
    </row>
    <row r="1712" spans="1:4" x14ac:dyDescent="0.25">
      <c r="A1712" s="1"/>
      <c r="B1712" s="1"/>
      <c r="C1712" s="1"/>
      <c r="D1712" s="1"/>
    </row>
    <row r="1713" spans="1:4" x14ac:dyDescent="0.25">
      <c r="A1713" s="1"/>
      <c r="B1713" s="1"/>
      <c r="C1713" s="1"/>
      <c r="D1713" s="1"/>
    </row>
    <row r="1714" spans="1:4" x14ac:dyDescent="0.25">
      <c r="A1714" s="1"/>
      <c r="B1714" s="1"/>
      <c r="C1714" s="1"/>
      <c r="D1714" s="1"/>
    </row>
    <row r="1715" spans="1:4" x14ac:dyDescent="0.25">
      <c r="A1715" s="1"/>
      <c r="B1715" s="1"/>
      <c r="C1715" s="1"/>
      <c r="D1715" s="1"/>
    </row>
    <row r="1716" spans="1:4" x14ac:dyDescent="0.25">
      <c r="A1716" s="1"/>
      <c r="B1716" s="1"/>
      <c r="C1716" s="1"/>
      <c r="D1716" s="1"/>
    </row>
    <row r="1717" spans="1:4" x14ac:dyDescent="0.25">
      <c r="A1717" s="1"/>
      <c r="B1717" s="1"/>
      <c r="C1717" s="1"/>
      <c r="D1717" s="1"/>
    </row>
    <row r="1718" spans="1:4" x14ac:dyDescent="0.25">
      <c r="A1718" s="1"/>
      <c r="B1718" s="1"/>
      <c r="C1718" s="1"/>
      <c r="D1718" s="1"/>
    </row>
    <row r="1719" spans="1:4" x14ac:dyDescent="0.25">
      <c r="A1719" s="1"/>
      <c r="B1719" s="1"/>
      <c r="C1719" s="1"/>
      <c r="D1719" s="1"/>
    </row>
    <row r="1720" spans="1:4" x14ac:dyDescent="0.25">
      <c r="A1720" s="1"/>
      <c r="B1720" s="1"/>
      <c r="C1720" s="1"/>
      <c r="D1720" s="1"/>
    </row>
    <row r="1721" spans="1:4" x14ac:dyDescent="0.25">
      <c r="A1721" s="1"/>
      <c r="B1721" s="1"/>
      <c r="C1721" s="1"/>
      <c r="D1721" s="1"/>
    </row>
    <row r="1722" spans="1:4" x14ac:dyDescent="0.25">
      <c r="A1722" s="1"/>
      <c r="B1722" s="1"/>
      <c r="C1722" s="1"/>
      <c r="D1722" s="1"/>
    </row>
    <row r="1723" spans="1:4" x14ac:dyDescent="0.25">
      <c r="A1723" s="1"/>
      <c r="B1723" s="1"/>
      <c r="C1723" s="1"/>
      <c r="D1723" s="1"/>
    </row>
    <row r="1724" spans="1:4" x14ac:dyDescent="0.25">
      <c r="A1724" s="1"/>
      <c r="B1724" s="1"/>
      <c r="C1724" s="1"/>
      <c r="D1724" s="1"/>
    </row>
    <row r="1725" spans="1:4" x14ac:dyDescent="0.25">
      <c r="A1725" s="1"/>
      <c r="B1725" s="1"/>
      <c r="C1725" s="1"/>
      <c r="D1725" s="1"/>
    </row>
    <row r="1726" spans="1:4" x14ac:dyDescent="0.25">
      <c r="A1726" s="1"/>
      <c r="B1726" s="1"/>
      <c r="C1726" s="1"/>
      <c r="D1726" s="1"/>
    </row>
    <row r="1727" spans="1:4" x14ac:dyDescent="0.25">
      <c r="A1727" s="1"/>
      <c r="B1727" s="1"/>
      <c r="C1727" s="1"/>
      <c r="D1727" s="1"/>
    </row>
    <row r="1728" spans="1:4" x14ac:dyDescent="0.25">
      <c r="A1728" s="1"/>
      <c r="B1728" s="1"/>
      <c r="C1728" s="1"/>
      <c r="D1728" s="1"/>
    </row>
    <row r="1729" spans="1:4" x14ac:dyDescent="0.25">
      <c r="A1729" s="1"/>
      <c r="B1729" s="1"/>
      <c r="C1729" s="1"/>
      <c r="D1729" s="1"/>
    </row>
    <row r="1730" spans="1:4" x14ac:dyDescent="0.25">
      <c r="A1730" s="1"/>
      <c r="B1730" s="1"/>
      <c r="C1730" s="1"/>
      <c r="D1730" s="1"/>
    </row>
    <row r="1731" spans="1:4" x14ac:dyDescent="0.25">
      <c r="A1731" s="1"/>
      <c r="B1731" s="1"/>
      <c r="C1731" s="1"/>
      <c r="D1731" s="1"/>
    </row>
    <row r="1732" spans="1:4" x14ac:dyDescent="0.25">
      <c r="A1732" s="1"/>
      <c r="B1732" s="1"/>
      <c r="C1732" s="1"/>
      <c r="D1732" s="1"/>
    </row>
    <row r="1733" spans="1:4" x14ac:dyDescent="0.25">
      <c r="A1733" s="1"/>
      <c r="B1733" s="1"/>
      <c r="C1733" s="1"/>
      <c r="D1733" s="1"/>
    </row>
    <row r="1734" spans="1:4" x14ac:dyDescent="0.25">
      <c r="A1734" s="1"/>
      <c r="B1734" s="1"/>
      <c r="C1734" s="1"/>
      <c r="D1734" s="1"/>
    </row>
    <row r="1735" spans="1:4" x14ac:dyDescent="0.25">
      <c r="A1735" s="1"/>
      <c r="B1735" s="1"/>
      <c r="C1735" s="1"/>
      <c r="D1735" s="1"/>
    </row>
    <row r="1736" spans="1:4" x14ac:dyDescent="0.25">
      <c r="A1736" s="1"/>
      <c r="B1736" s="1"/>
      <c r="C1736" s="1"/>
      <c r="D1736" s="1"/>
    </row>
    <row r="1737" spans="1:4" x14ac:dyDescent="0.25">
      <c r="A1737" s="1"/>
      <c r="B1737" s="1"/>
      <c r="C1737" s="1"/>
      <c r="D1737" s="1"/>
    </row>
    <row r="1738" spans="1:4" x14ac:dyDescent="0.25">
      <c r="A1738" s="1"/>
      <c r="B1738" s="1"/>
      <c r="C1738" s="1"/>
      <c r="D1738" s="1"/>
    </row>
    <row r="1739" spans="1:4" x14ac:dyDescent="0.25">
      <c r="A1739" s="1"/>
      <c r="B1739" s="1"/>
      <c r="C1739" s="1"/>
      <c r="D1739" s="1"/>
    </row>
    <row r="1740" spans="1:4" x14ac:dyDescent="0.25">
      <c r="A1740" s="1"/>
      <c r="B1740" s="1"/>
      <c r="C1740" s="1"/>
      <c r="D1740" s="1"/>
    </row>
    <row r="1741" spans="1:4" x14ac:dyDescent="0.25">
      <c r="A1741" s="1"/>
      <c r="B1741" s="1"/>
      <c r="C1741" s="1"/>
      <c r="D1741" s="1"/>
    </row>
    <row r="1742" spans="1:4" x14ac:dyDescent="0.25">
      <c r="A1742" s="1"/>
      <c r="B1742" s="1"/>
      <c r="C1742" s="1"/>
      <c r="D1742" s="1"/>
    </row>
    <row r="1743" spans="1:4" x14ac:dyDescent="0.25">
      <c r="A1743" s="1"/>
      <c r="B1743" s="1"/>
      <c r="C1743" s="1"/>
      <c r="D1743" s="1"/>
    </row>
    <row r="1744" spans="1:4" x14ac:dyDescent="0.25">
      <c r="A1744" s="1"/>
      <c r="B1744" s="1"/>
      <c r="C1744" s="1"/>
      <c r="D1744" s="1"/>
    </row>
    <row r="1745" spans="1:4" x14ac:dyDescent="0.25">
      <c r="A1745" s="1"/>
      <c r="B1745" s="1"/>
      <c r="C1745" s="1"/>
      <c r="D1745" s="1"/>
    </row>
    <row r="1746" spans="1:4" x14ac:dyDescent="0.25">
      <c r="A1746" s="1"/>
      <c r="B1746" s="1"/>
      <c r="C1746" s="1"/>
      <c r="D1746" s="1"/>
    </row>
    <row r="1747" spans="1:4" x14ac:dyDescent="0.25">
      <c r="A1747" s="1"/>
      <c r="B1747" s="1"/>
      <c r="C1747" s="1"/>
      <c r="D1747" s="1"/>
    </row>
    <row r="1748" spans="1:4" x14ac:dyDescent="0.25">
      <c r="A1748" s="1"/>
      <c r="B1748" s="1"/>
      <c r="C1748" s="1"/>
      <c r="D1748" s="1"/>
    </row>
    <row r="1749" spans="1:4" x14ac:dyDescent="0.25">
      <c r="A1749" s="1"/>
      <c r="B1749" s="1"/>
      <c r="C1749" s="1"/>
      <c r="D1749" s="1"/>
    </row>
    <row r="1750" spans="1:4" x14ac:dyDescent="0.25">
      <c r="A1750" s="1"/>
      <c r="B1750" s="1"/>
      <c r="C1750" s="1"/>
      <c r="D1750" s="1"/>
    </row>
    <row r="1751" spans="1:4" x14ac:dyDescent="0.25">
      <c r="A1751" s="1"/>
      <c r="B1751" s="1"/>
      <c r="C1751" s="1"/>
      <c r="D1751" s="1"/>
    </row>
    <row r="1752" spans="1:4" x14ac:dyDescent="0.25">
      <c r="A1752" s="1"/>
      <c r="B1752" s="1"/>
      <c r="C1752" s="1"/>
      <c r="D1752" s="1"/>
    </row>
    <row r="1753" spans="1:4" x14ac:dyDescent="0.25">
      <c r="A1753" s="1"/>
      <c r="B1753" s="1"/>
      <c r="C1753" s="1"/>
      <c r="D1753" s="1"/>
    </row>
    <row r="1754" spans="1:4" x14ac:dyDescent="0.25">
      <c r="A1754" s="1"/>
      <c r="B1754" s="1"/>
      <c r="C1754" s="1"/>
      <c r="D1754" s="1"/>
    </row>
    <row r="1755" spans="1:4" x14ac:dyDescent="0.25">
      <c r="A1755" s="1"/>
      <c r="B1755" s="1"/>
      <c r="C1755" s="1"/>
      <c r="D1755" s="1"/>
    </row>
    <row r="1756" spans="1:4" x14ac:dyDescent="0.25">
      <c r="A1756" s="1"/>
      <c r="B1756" s="1"/>
      <c r="C1756" s="1"/>
      <c r="D1756" s="1"/>
    </row>
    <row r="1757" spans="1:4" x14ac:dyDescent="0.25">
      <c r="A1757" s="1"/>
      <c r="B1757" s="1"/>
      <c r="C1757" s="1"/>
      <c r="D1757" s="1"/>
    </row>
    <row r="1758" spans="1:4" x14ac:dyDescent="0.25">
      <c r="A1758" s="1"/>
      <c r="B1758" s="1"/>
      <c r="C1758" s="1"/>
      <c r="D1758" s="1"/>
    </row>
    <row r="1759" spans="1:4" x14ac:dyDescent="0.25">
      <c r="A1759" s="1"/>
      <c r="B1759" s="1"/>
      <c r="C1759" s="1"/>
      <c r="D1759" s="1"/>
    </row>
    <row r="1760" spans="1:4" x14ac:dyDescent="0.25">
      <c r="A1760" s="1"/>
      <c r="B1760" s="1"/>
      <c r="C1760" s="1"/>
      <c r="D1760" s="1"/>
    </row>
    <row r="1761" spans="1:4" x14ac:dyDescent="0.25">
      <c r="A1761" s="1"/>
      <c r="B1761" s="1"/>
      <c r="C1761" s="1"/>
      <c r="D1761" s="1"/>
    </row>
    <row r="1762" spans="1:4" x14ac:dyDescent="0.25">
      <c r="A1762" s="1"/>
      <c r="B1762" s="1"/>
      <c r="C1762" s="1"/>
      <c r="D1762" s="1"/>
    </row>
    <row r="1763" spans="1:4" x14ac:dyDescent="0.25">
      <c r="A1763" s="1"/>
      <c r="B1763" s="1"/>
      <c r="C1763" s="1"/>
      <c r="D1763" s="1"/>
    </row>
    <row r="1764" spans="1:4" x14ac:dyDescent="0.25">
      <c r="A1764" s="1"/>
      <c r="B1764" s="1"/>
      <c r="C1764" s="1"/>
      <c r="D1764" s="1"/>
    </row>
    <row r="1765" spans="1:4" x14ac:dyDescent="0.25">
      <c r="A1765" s="1"/>
      <c r="B1765" s="1"/>
      <c r="C1765" s="1"/>
      <c r="D1765" s="1"/>
    </row>
    <row r="1766" spans="1:4" x14ac:dyDescent="0.25">
      <c r="A1766" s="1"/>
      <c r="B1766" s="1"/>
      <c r="C1766" s="1"/>
      <c r="D1766" s="1"/>
    </row>
    <row r="1767" spans="1:4" x14ac:dyDescent="0.25">
      <c r="A1767" s="1"/>
      <c r="B1767" s="1"/>
      <c r="C1767" s="1"/>
      <c r="D1767" s="1"/>
    </row>
    <row r="1768" spans="1:4" x14ac:dyDescent="0.25">
      <c r="A1768" s="1"/>
      <c r="B1768" s="1"/>
      <c r="C1768" s="1"/>
      <c r="D1768" s="1"/>
    </row>
    <row r="1769" spans="1:4" x14ac:dyDescent="0.25">
      <c r="A1769" s="1"/>
      <c r="B1769" s="1"/>
      <c r="C1769" s="1"/>
      <c r="D1769" s="1"/>
    </row>
    <row r="1770" spans="1:4" x14ac:dyDescent="0.25">
      <c r="A1770" s="1"/>
      <c r="B1770" s="1"/>
      <c r="C1770" s="1"/>
      <c r="D1770" s="1"/>
    </row>
    <row r="1771" spans="1:4" x14ac:dyDescent="0.25">
      <c r="A1771" s="1"/>
      <c r="B1771" s="1"/>
      <c r="C1771" s="1"/>
      <c r="D1771" s="1"/>
    </row>
    <row r="1772" spans="1:4" x14ac:dyDescent="0.25">
      <c r="A1772" s="1"/>
      <c r="B1772" s="1"/>
      <c r="C1772" s="1"/>
      <c r="D1772" s="1"/>
    </row>
    <row r="1773" spans="1:4" x14ac:dyDescent="0.25">
      <c r="A1773" s="1"/>
      <c r="B1773" s="1"/>
      <c r="C1773" s="1"/>
      <c r="D1773" s="1"/>
    </row>
    <row r="1774" spans="1:4" x14ac:dyDescent="0.25">
      <c r="A1774" s="1"/>
      <c r="B1774" s="1"/>
      <c r="C1774" s="1"/>
      <c r="D1774" s="1"/>
    </row>
    <row r="1775" spans="1:4" x14ac:dyDescent="0.25">
      <c r="A1775" s="1"/>
      <c r="B1775" s="1"/>
      <c r="C1775" s="1"/>
      <c r="D1775" s="1"/>
    </row>
    <row r="1776" spans="1:4" x14ac:dyDescent="0.25">
      <c r="A1776" s="1"/>
      <c r="B1776" s="1"/>
      <c r="C1776" s="1"/>
      <c r="D1776" s="1"/>
    </row>
    <row r="1777" spans="1:4" x14ac:dyDescent="0.25">
      <c r="A1777" s="1"/>
      <c r="B1777" s="1"/>
      <c r="C1777" s="1"/>
      <c r="D1777" s="1"/>
    </row>
    <row r="1778" spans="1:4" x14ac:dyDescent="0.25">
      <c r="A1778" s="1"/>
      <c r="B1778" s="1"/>
      <c r="C1778" s="1"/>
      <c r="D1778" s="1"/>
    </row>
    <row r="1779" spans="1:4" x14ac:dyDescent="0.25">
      <c r="A1779" s="1"/>
      <c r="B1779" s="1"/>
      <c r="C1779" s="1"/>
      <c r="D1779" s="1"/>
    </row>
    <row r="1780" spans="1:4" x14ac:dyDescent="0.25">
      <c r="A1780" s="1"/>
      <c r="B1780" s="1"/>
      <c r="C1780" s="1"/>
      <c r="D1780" s="1"/>
    </row>
    <row r="1781" spans="1:4" x14ac:dyDescent="0.25">
      <c r="A1781" s="1"/>
      <c r="B1781" s="1"/>
      <c r="C1781" s="1"/>
      <c r="D1781" s="1"/>
    </row>
    <row r="1782" spans="1:4" x14ac:dyDescent="0.25">
      <c r="A1782" s="1"/>
      <c r="B1782" s="1"/>
      <c r="C1782" s="1"/>
      <c r="D1782" s="1"/>
    </row>
    <row r="1783" spans="1:4" x14ac:dyDescent="0.25">
      <c r="A1783" s="1"/>
      <c r="B1783" s="1"/>
      <c r="C1783" s="1"/>
      <c r="D1783" s="1"/>
    </row>
    <row r="1784" spans="1:4" x14ac:dyDescent="0.25">
      <c r="A1784" s="1"/>
      <c r="B1784" s="1"/>
      <c r="C1784" s="1"/>
      <c r="D1784" s="1"/>
    </row>
    <row r="1785" spans="1:4" x14ac:dyDescent="0.25">
      <c r="A1785" s="1"/>
      <c r="B1785" s="1"/>
      <c r="C1785" s="1"/>
      <c r="D1785" s="1"/>
    </row>
    <row r="1786" spans="1:4" x14ac:dyDescent="0.25">
      <c r="A1786" s="1"/>
      <c r="B1786" s="1"/>
      <c r="C1786" s="1"/>
      <c r="D1786" s="1"/>
    </row>
    <row r="1787" spans="1:4" x14ac:dyDescent="0.25">
      <c r="A1787" s="1"/>
      <c r="B1787" s="1"/>
      <c r="C1787" s="1"/>
      <c r="D1787" s="1"/>
    </row>
    <row r="1788" spans="1:4" x14ac:dyDescent="0.25">
      <c r="A1788" s="1"/>
      <c r="B1788" s="1"/>
      <c r="C1788" s="1"/>
      <c r="D1788" s="1"/>
    </row>
    <row r="1789" spans="1:4" x14ac:dyDescent="0.25">
      <c r="A1789" s="1"/>
      <c r="B1789" s="1"/>
      <c r="C1789" s="1"/>
      <c r="D1789" s="1"/>
    </row>
    <row r="1790" spans="1:4" x14ac:dyDescent="0.25">
      <c r="A1790" s="1"/>
      <c r="B1790" s="1"/>
      <c r="C1790" s="1"/>
      <c r="D1790" s="1"/>
    </row>
    <row r="1791" spans="1:4" x14ac:dyDescent="0.25">
      <c r="A1791" s="1"/>
      <c r="B1791" s="1"/>
      <c r="C1791" s="1"/>
      <c r="D1791" s="1"/>
    </row>
    <row r="1792" spans="1:4" x14ac:dyDescent="0.25">
      <c r="A1792" s="1"/>
      <c r="B1792" s="1"/>
      <c r="C1792" s="1"/>
      <c r="D1792" s="1"/>
    </row>
    <row r="1793" spans="1:4" x14ac:dyDescent="0.25">
      <c r="A1793" s="1"/>
      <c r="B1793" s="1"/>
      <c r="C1793" s="1"/>
      <c r="D1793" s="1"/>
    </row>
    <row r="1794" spans="1:4" x14ac:dyDescent="0.25">
      <c r="A1794" s="1"/>
      <c r="B1794" s="1"/>
      <c r="C1794" s="1"/>
      <c r="D1794" s="1"/>
    </row>
    <row r="1795" spans="1:4" x14ac:dyDescent="0.25">
      <c r="A1795" s="1"/>
      <c r="B1795" s="1"/>
      <c r="C1795" s="1"/>
      <c r="D1795" s="1"/>
    </row>
    <row r="1796" spans="1:4" x14ac:dyDescent="0.25">
      <c r="A1796" s="1"/>
      <c r="B1796" s="1"/>
      <c r="C1796" s="1"/>
      <c r="D1796" s="1"/>
    </row>
    <row r="1797" spans="1:4" x14ac:dyDescent="0.25">
      <c r="A1797" s="1"/>
      <c r="B1797" s="1"/>
      <c r="C1797" s="1"/>
      <c r="D1797" s="1"/>
    </row>
    <row r="1798" spans="1:4" x14ac:dyDescent="0.25">
      <c r="A1798" s="1"/>
      <c r="B1798" s="1"/>
      <c r="C1798" s="1"/>
      <c r="D1798" s="1"/>
    </row>
    <row r="1799" spans="1:4" x14ac:dyDescent="0.25">
      <c r="A1799" s="1"/>
      <c r="B1799" s="1"/>
      <c r="C1799" s="1"/>
      <c r="D1799" s="1"/>
    </row>
    <row r="1800" spans="1:4" x14ac:dyDescent="0.25">
      <c r="A1800" s="1"/>
      <c r="B1800" s="1"/>
      <c r="C1800" s="1"/>
      <c r="D1800" s="1"/>
    </row>
    <row r="1801" spans="1:4" x14ac:dyDescent="0.25">
      <c r="A1801" s="1"/>
      <c r="B1801" s="1"/>
      <c r="C1801" s="1"/>
      <c r="D1801" s="1"/>
    </row>
    <row r="1802" spans="1:4" x14ac:dyDescent="0.25">
      <c r="A1802" s="1"/>
      <c r="B1802" s="1"/>
      <c r="C1802" s="1"/>
      <c r="D1802" s="1"/>
    </row>
    <row r="1803" spans="1:4" x14ac:dyDescent="0.25">
      <c r="A1803" s="1"/>
      <c r="B1803" s="1"/>
      <c r="C1803" s="1"/>
      <c r="D1803" s="1"/>
    </row>
    <row r="1804" spans="1:4" x14ac:dyDescent="0.25">
      <c r="A1804" s="1"/>
      <c r="B1804" s="1"/>
      <c r="C1804" s="1"/>
      <c r="D1804" s="1"/>
    </row>
    <row r="1805" spans="1:4" x14ac:dyDescent="0.25">
      <c r="A1805" s="1"/>
      <c r="B1805" s="1"/>
      <c r="C1805" s="1"/>
      <c r="D1805" s="1"/>
    </row>
    <row r="1806" spans="1:4" x14ac:dyDescent="0.25">
      <c r="A1806" s="1"/>
      <c r="B1806" s="1"/>
      <c r="C1806" s="1"/>
      <c r="D1806" s="1"/>
    </row>
    <row r="1807" spans="1:4" x14ac:dyDescent="0.25">
      <c r="A1807" s="1"/>
      <c r="B1807" s="1"/>
      <c r="C1807" s="1"/>
      <c r="D1807" s="1"/>
    </row>
    <row r="1808" spans="1:4" x14ac:dyDescent="0.25">
      <c r="A1808" s="1"/>
      <c r="B1808" s="1"/>
      <c r="C1808" s="1"/>
      <c r="D1808" s="1"/>
    </row>
    <row r="1809" spans="1:4" x14ac:dyDescent="0.25">
      <c r="A1809" s="1"/>
      <c r="B1809" s="1"/>
      <c r="C1809" s="1"/>
      <c r="D1809" s="1"/>
    </row>
    <row r="1810" spans="1:4" x14ac:dyDescent="0.25">
      <c r="A1810" s="1"/>
      <c r="B1810" s="1"/>
      <c r="C1810" s="1"/>
      <c r="D1810" s="1"/>
    </row>
    <row r="1811" spans="1:4" x14ac:dyDescent="0.25">
      <c r="A1811" s="1"/>
      <c r="B1811" s="1"/>
      <c r="C1811" s="1"/>
      <c r="D1811" s="1"/>
    </row>
    <row r="1812" spans="1:4" x14ac:dyDescent="0.25">
      <c r="A1812" s="1"/>
      <c r="B1812" s="1"/>
      <c r="C1812" s="1"/>
      <c r="D1812" s="1"/>
    </row>
    <row r="1813" spans="1:4" x14ac:dyDescent="0.25">
      <c r="A1813" s="1"/>
      <c r="B1813" s="1"/>
      <c r="C1813" s="1"/>
      <c r="D1813" s="1"/>
    </row>
    <row r="1814" spans="1:4" x14ac:dyDescent="0.25">
      <c r="A1814" s="1"/>
      <c r="B1814" s="1"/>
      <c r="C1814" s="1"/>
      <c r="D1814" s="1"/>
    </row>
    <row r="1815" spans="1:4" x14ac:dyDescent="0.25">
      <c r="A1815" s="1"/>
      <c r="B1815" s="1"/>
      <c r="C1815" s="1"/>
      <c r="D1815" s="1"/>
    </row>
    <row r="1816" spans="1:4" x14ac:dyDescent="0.25">
      <c r="A1816" s="1"/>
      <c r="B1816" s="1"/>
      <c r="C1816" s="1"/>
      <c r="D1816" s="1"/>
    </row>
    <row r="1817" spans="1:4" x14ac:dyDescent="0.25">
      <c r="A1817" s="1"/>
      <c r="B1817" s="1"/>
      <c r="C1817" s="1"/>
      <c r="D1817" s="1"/>
    </row>
    <row r="1818" spans="1:4" x14ac:dyDescent="0.25">
      <c r="A1818" s="1"/>
      <c r="B1818" s="1"/>
      <c r="C1818" s="1"/>
      <c r="D1818" s="1"/>
    </row>
    <row r="1819" spans="1:4" x14ac:dyDescent="0.25">
      <c r="A1819" s="1"/>
      <c r="B1819" s="1"/>
      <c r="C1819" s="1"/>
      <c r="D1819" s="1"/>
    </row>
    <row r="1820" spans="1:4" x14ac:dyDescent="0.25">
      <c r="A1820" s="1"/>
      <c r="B1820" s="1"/>
      <c r="C1820" s="1"/>
      <c r="D1820" s="1"/>
    </row>
    <row r="1821" spans="1:4" x14ac:dyDescent="0.25">
      <c r="A1821" s="1"/>
      <c r="B1821" s="1"/>
      <c r="C1821" s="1"/>
      <c r="D1821" s="1"/>
    </row>
    <row r="1822" spans="1:4" x14ac:dyDescent="0.25">
      <c r="A1822" s="1"/>
      <c r="B1822" s="1"/>
      <c r="C1822" s="1"/>
      <c r="D1822" s="1"/>
    </row>
    <row r="1823" spans="1:4" x14ac:dyDescent="0.25">
      <c r="A1823" s="1"/>
      <c r="B1823" s="1"/>
      <c r="C1823" s="1"/>
      <c r="D1823" s="1"/>
    </row>
    <row r="1824" spans="1:4" x14ac:dyDescent="0.25">
      <c r="A1824" s="1"/>
      <c r="B1824" s="1"/>
      <c r="C1824" s="1"/>
      <c r="D1824" s="1"/>
    </row>
    <row r="1825" spans="1:4" x14ac:dyDescent="0.25">
      <c r="A1825" s="1"/>
      <c r="B1825" s="1"/>
      <c r="C1825" s="1"/>
      <c r="D1825" s="1"/>
    </row>
    <row r="1826" spans="1:4" x14ac:dyDescent="0.25">
      <c r="A1826" s="1"/>
      <c r="B1826" s="1"/>
      <c r="C1826" s="1"/>
      <c r="D1826" s="1"/>
    </row>
    <row r="1827" spans="1:4" x14ac:dyDescent="0.25">
      <c r="A1827" s="1"/>
      <c r="B1827" s="1"/>
      <c r="C1827" s="1"/>
      <c r="D1827" s="1"/>
    </row>
    <row r="1828" spans="1:4" x14ac:dyDescent="0.25">
      <c r="A1828" s="1"/>
      <c r="B1828" s="1"/>
      <c r="C1828" s="1"/>
      <c r="D1828" s="1"/>
    </row>
    <row r="1829" spans="1:4" x14ac:dyDescent="0.25">
      <c r="A1829" s="1"/>
      <c r="B1829" s="1"/>
      <c r="C1829" s="1"/>
      <c r="D1829" s="1"/>
    </row>
    <row r="1830" spans="1:4" x14ac:dyDescent="0.25">
      <c r="A1830" s="1"/>
      <c r="B1830" s="1"/>
      <c r="C1830" s="1"/>
      <c r="D1830" s="1"/>
    </row>
    <row r="1831" spans="1:4" x14ac:dyDescent="0.25">
      <c r="A1831" s="1"/>
      <c r="B1831" s="1"/>
      <c r="C1831" s="1"/>
      <c r="D1831" s="1"/>
    </row>
    <row r="1832" spans="1:4" x14ac:dyDescent="0.25">
      <c r="A1832" s="1"/>
      <c r="B1832" s="1"/>
      <c r="C1832" s="1"/>
      <c r="D1832" s="1"/>
    </row>
    <row r="1833" spans="1:4" x14ac:dyDescent="0.25">
      <c r="A1833" s="1"/>
      <c r="B1833" s="1"/>
      <c r="C1833" s="1"/>
      <c r="D1833" s="1"/>
    </row>
    <row r="1834" spans="1:4" x14ac:dyDescent="0.25">
      <c r="A1834" s="1"/>
      <c r="B1834" s="1"/>
      <c r="C1834" s="1"/>
      <c r="D1834" s="1"/>
    </row>
    <row r="1835" spans="1:4" x14ac:dyDescent="0.25">
      <c r="A1835" s="1"/>
      <c r="B1835" s="1"/>
      <c r="C1835" s="1"/>
      <c r="D1835" s="1"/>
    </row>
    <row r="1836" spans="1:4" x14ac:dyDescent="0.25">
      <c r="A1836" s="1"/>
      <c r="B1836" s="1"/>
      <c r="C1836" s="1"/>
      <c r="D1836" s="1"/>
    </row>
    <row r="1837" spans="1:4" x14ac:dyDescent="0.25">
      <c r="A1837" s="1"/>
      <c r="B1837" s="1"/>
      <c r="C1837" s="1"/>
      <c r="D1837" s="1"/>
    </row>
    <row r="1838" spans="1:4" x14ac:dyDescent="0.25">
      <c r="A1838" s="1"/>
      <c r="B1838" s="1"/>
      <c r="C1838" s="1"/>
      <c r="D1838" s="1"/>
    </row>
    <row r="1839" spans="1:4" x14ac:dyDescent="0.25">
      <c r="A1839" s="1"/>
      <c r="B1839" s="1"/>
      <c r="C1839" s="1"/>
      <c r="D1839" s="1"/>
    </row>
    <row r="1840" spans="1:4" x14ac:dyDescent="0.25">
      <c r="A1840" s="1"/>
      <c r="B1840" s="1"/>
      <c r="C1840" s="1"/>
      <c r="D1840" s="1"/>
    </row>
    <row r="1841" spans="1:4" x14ac:dyDescent="0.25">
      <c r="A1841" s="1"/>
      <c r="B1841" s="1"/>
      <c r="C1841" s="1"/>
      <c r="D1841" s="1"/>
    </row>
    <row r="1842" spans="1:4" x14ac:dyDescent="0.25">
      <c r="A1842" s="1"/>
      <c r="B1842" s="1"/>
      <c r="C1842" s="1"/>
      <c r="D1842" s="1"/>
    </row>
    <row r="1843" spans="1:4" x14ac:dyDescent="0.25">
      <c r="A1843" s="1"/>
      <c r="B1843" s="1"/>
      <c r="C1843" s="1"/>
      <c r="D1843" s="1"/>
    </row>
    <row r="1844" spans="1:4" x14ac:dyDescent="0.25">
      <c r="A1844" s="1"/>
      <c r="B1844" s="1"/>
      <c r="C1844" s="1"/>
      <c r="D1844" s="1"/>
    </row>
    <row r="1845" spans="1:4" x14ac:dyDescent="0.25">
      <c r="A1845" s="1"/>
      <c r="B1845" s="1"/>
      <c r="C1845" s="1"/>
      <c r="D1845" s="1"/>
    </row>
    <row r="1846" spans="1:4" x14ac:dyDescent="0.25">
      <c r="A1846" s="1"/>
      <c r="B1846" s="1"/>
      <c r="C1846" s="1"/>
      <c r="D1846" s="1"/>
    </row>
    <row r="1847" spans="1:4" x14ac:dyDescent="0.25">
      <c r="A1847" s="1"/>
      <c r="B1847" s="1"/>
      <c r="C1847" s="1"/>
      <c r="D1847" s="1"/>
    </row>
    <row r="1848" spans="1:4" x14ac:dyDescent="0.25">
      <c r="A1848" s="1"/>
      <c r="B1848" s="1"/>
      <c r="C1848" s="1"/>
      <c r="D1848" s="1"/>
    </row>
    <row r="1849" spans="1:4" x14ac:dyDescent="0.25">
      <c r="A1849" s="1"/>
      <c r="B1849" s="1"/>
      <c r="C1849" s="1"/>
      <c r="D1849" s="1"/>
    </row>
    <row r="1850" spans="1:4" x14ac:dyDescent="0.25">
      <c r="A1850" s="1"/>
      <c r="B1850" s="1"/>
      <c r="C1850" s="1"/>
      <c r="D1850" s="1"/>
    </row>
    <row r="1851" spans="1:4" x14ac:dyDescent="0.25">
      <c r="A1851" s="1"/>
      <c r="B1851" s="1"/>
      <c r="C1851" s="1"/>
      <c r="D1851" s="1"/>
    </row>
    <row r="1852" spans="1:4" x14ac:dyDescent="0.25">
      <c r="A1852" s="1"/>
      <c r="B1852" s="1"/>
      <c r="C1852" s="1"/>
      <c r="D1852" s="1"/>
    </row>
    <row r="1853" spans="1:4" x14ac:dyDescent="0.25">
      <c r="A1853" s="1"/>
      <c r="B1853" s="1"/>
      <c r="C1853" s="1"/>
      <c r="D1853" s="1"/>
    </row>
    <row r="1854" spans="1:4" x14ac:dyDescent="0.25">
      <c r="A1854" s="1"/>
      <c r="B1854" s="1"/>
      <c r="C1854" s="1"/>
      <c r="D1854" s="1"/>
    </row>
    <row r="1855" spans="1:4" x14ac:dyDescent="0.25">
      <c r="A1855" s="1"/>
      <c r="B1855" s="1"/>
      <c r="C1855" s="1"/>
      <c r="D1855" s="1"/>
    </row>
    <row r="1856" spans="1:4" x14ac:dyDescent="0.25">
      <c r="A1856" s="1"/>
      <c r="B1856" s="1"/>
      <c r="C1856" s="1"/>
      <c r="D1856" s="1"/>
    </row>
    <row r="1857" spans="1:4" x14ac:dyDescent="0.25">
      <c r="A1857" s="1"/>
      <c r="B1857" s="1"/>
      <c r="C1857" s="1"/>
      <c r="D1857" s="1"/>
    </row>
    <row r="1858" spans="1:4" x14ac:dyDescent="0.25">
      <c r="A1858" s="1"/>
      <c r="B1858" s="1"/>
      <c r="C1858" s="1"/>
      <c r="D1858" s="1"/>
    </row>
    <row r="1859" spans="1:4" x14ac:dyDescent="0.25">
      <c r="A1859" s="1"/>
      <c r="B1859" s="1"/>
      <c r="C1859" s="1"/>
      <c r="D1859" s="1"/>
    </row>
    <row r="1860" spans="1:4" x14ac:dyDescent="0.25">
      <c r="A1860" s="1"/>
      <c r="B1860" s="1"/>
      <c r="C1860" s="1"/>
      <c r="D1860" s="1"/>
    </row>
    <row r="1861" spans="1:4" x14ac:dyDescent="0.25">
      <c r="A1861" s="1"/>
      <c r="B1861" s="1"/>
      <c r="C1861" s="1"/>
      <c r="D1861" s="1"/>
    </row>
    <row r="1862" spans="1:4" x14ac:dyDescent="0.25">
      <c r="A1862" s="1"/>
      <c r="B1862" s="1"/>
      <c r="C1862" s="1"/>
      <c r="D1862" s="1"/>
    </row>
    <row r="1863" spans="1:4" x14ac:dyDescent="0.25">
      <c r="A1863" s="1"/>
      <c r="B1863" s="1"/>
      <c r="C1863" s="1"/>
      <c r="D1863" s="1"/>
    </row>
    <row r="1864" spans="1:4" x14ac:dyDescent="0.25">
      <c r="A1864" s="1"/>
      <c r="B1864" s="1"/>
      <c r="C1864" s="1"/>
      <c r="D1864" s="1"/>
    </row>
    <row r="1865" spans="1:4" x14ac:dyDescent="0.25">
      <c r="A1865" s="1"/>
      <c r="B1865" s="1"/>
      <c r="C1865" s="1"/>
      <c r="D1865" s="1"/>
    </row>
    <row r="1866" spans="1:4" x14ac:dyDescent="0.25">
      <c r="A1866" s="1"/>
      <c r="B1866" s="1"/>
      <c r="C1866" s="1"/>
      <c r="D1866" s="1"/>
    </row>
    <row r="1867" spans="1:4" x14ac:dyDescent="0.25">
      <c r="A1867" s="1"/>
      <c r="B1867" s="1"/>
      <c r="C1867" s="1"/>
      <c r="D1867" s="1"/>
    </row>
    <row r="1868" spans="1:4" x14ac:dyDescent="0.25">
      <c r="A1868" s="1"/>
      <c r="B1868" s="1"/>
      <c r="C1868" s="1"/>
      <c r="D1868" s="1"/>
    </row>
    <row r="1869" spans="1:4" x14ac:dyDescent="0.25">
      <c r="A1869" s="1"/>
      <c r="B1869" s="1"/>
      <c r="C1869" s="1"/>
      <c r="D1869" s="1"/>
    </row>
    <row r="1870" spans="1:4" x14ac:dyDescent="0.25">
      <c r="A1870" s="1"/>
      <c r="B1870" s="1"/>
      <c r="C1870" s="1"/>
      <c r="D1870" s="1"/>
    </row>
    <row r="1871" spans="1:4" x14ac:dyDescent="0.25">
      <c r="A1871" s="1"/>
      <c r="B1871" s="1"/>
      <c r="C1871" s="1"/>
      <c r="D1871" s="1"/>
    </row>
    <row r="1872" spans="1:4" x14ac:dyDescent="0.25">
      <c r="A1872" s="1"/>
      <c r="B1872" s="1"/>
      <c r="C1872" s="1"/>
      <c r="D1872" s="1"/>
    </row>
    <row r="1873" spans="1:4" x14ac:dyDescent="0.25">
      <c r="A1873" s="1"/>
      <c r="B1873" s="1"/>
      <c r="C1873" s="1"/>
      <c r="D1873" s="1"/>
    </row>
    <row r="1874" spans="1:4" x14ac:dyDescent="0.25">
      <c r="A1874" s="1"/>
      <c r="B1874" s="1"/>
      <c r="C1874" s="1"/>
      <c r="D1874" s="1"/>
    </row>
    <row r="1875" spans="1:4" x14ac:dyDescent="0.25">
      <c r="A1875" s="1"/>
      <c r="B1875" s="1"/>
      <c r="C1875" s="1"/>
      <c r="D1875" s="1"/>
    </row>
    <row r="1876" spans="1:4" x14ac:dyDescent="0.25">
      <c r="A1876" s="1"/>
      <c r="B1876" s="1"/>
      <c r="C1876" s="1"/>
      <c r="D1876" s="1"/>
    </row>
    <row r="1877" spans="1:4" x14ac:dyDescent="0.25">
      <c r="A1877" s="1"/>
      <c r="B1877" s="1"/>
      <c r="C1877" s="1"/>
      <c r="D1877" s="1"/>
    </row>
    <row r="1878" spans="1:4" x14ac:dyDescent="0.25">
      <c r="A1878" s="1"/>
      <c r="B1878" s="1"/>
      <c r="C1878" s="1"/>
      <c r="D1878" s="1"/>
    </row>
    <row r="1879" spans="1:4" x14ac:dyDescent="0.25">
      <c r="A1879" s="1"/>
      <c r="B1879" s="1"/>
      <c r="C1879" s="1"/>
      <c r="D1879" s="1"/>
    </row>
    <row r="1880" spans="1:4" x14ac:dyDescent="0.25">
      <c r="A1880" s="1"/>
      <c r="B1880" s="1"/>
      <c r="C1880" s="1"/>
      <c r="D1880" s="1"/>
    </row>
    <row r="1881" spans="1:4" x14ac:dyDescent="0.25">
      <c r="A1881" s="1"/>
      <c r="B1881" s="1"/>
      <c r="C1881" s="1"/>
      <c r="D1881" s="1"/>
    </row>
    <row r="1882" spans="1:4" x14ac:dyDescent="0.25">
      <c r="A1882" s="1"/>
      <c r="B1882" s="1"/>
      <c r="C1882" s="1"/>
      <c r="D1882" s="1"/>
    </row>
    <row r="1883" spans="1:4" x14ac:dyDescent="0.25">
      <c r="A1883" s="1"/>
      <c r="B1883" s="1"/>
      <c r="C1883" s="1"/>
      <c r="D1883" s="1"/>
    </row>
    <row r="1884" spans="1:4" x14ac:dyDescent="0.25">
      <c r="A1884" s="1"/>
      <c r="B1884" s="1"/>
      <c r="C1884" s="1"/>
      <c r="D1884" s="1"/>
    </row>
    <row r="1885" spans="1:4" x14ac:dyDescent="0.25">
      <c r="A1885" s="1"/>
      <c r="B1885" s="1"/>
      <c r="C1885" s="1"/>
      <c r="D1885" s="1"/>
    </row>
    <row r="1886" spans="1:4" x14ac:dyDescent="0.25">
      <c r="A1886" s="1"/>
      <c r="B1886" s="1"/>
      <c r="C1886" s="1"/>
      <c r="D1886" s="1"/>
    </row>
    <row r="1887" spans="1:4" x14ac:dyDescent="0.25">
      <c r="A1887" s="1"/>
      <c r="B1887" s="1"/>
      <c r="C1887" s="1"/>
      <c r="D1887" s="1"/>
    </row>
    <row r="1888" spans="1:4" x14ac:dyDescent="0.25">
      <c r="A1888" s="1"/>
      <c r="B1888" s="1"/>
      <c r="C1888" s="1"/>
      <c r="D1888" s="1"/>
    </row>
    <row r="1889" spans="1:4" x14ac:dyDescent="0.25">
      <c r="A1889" s="1"/>
      <c r="B1889" s="1"/>
      <c r="C1889" s="1"/>
      <c r="D1889" s="1"/>
    </row>
    <row r="1890" spans="1:4" x14ac:dyDescent="0.25">
      <c r="A1890" s="1"/>
      <c r="B1890" s="1"/>
      <c r="C1890" s="1"/>
      <c r="D1890" s="1"/>
    </row>
    <row r="1891" spans="1:4" x14ac:dyDescent="0.25">
      <c r="A1891" s="1"/>
      <c r="B1891" s="1"/>
      <c r="C1891" s="1"/>
      <c r="D1891" s="1"/>
    </row>
    <row r="1892" spans="1:4" x14ac:dyDescent="0.25">
      <c r="A1892" s="1"/>
      <c r="B1892" s="1"/>
      <c r="C1892" s="1"/>
      <c r="D1892" s="1"/>
    </row>
    <row r="1893" spans="1:4" x14ac:dyDescent="0.25">
      <c r="A1893" s="1"/>
      <c r="B1893" s="1"/>
      <c r="C1893" s="1"/>
      <c r="D1893" s="1"/>
    </row>
    <row r="1894" spans="1:4" x14ac:dyDescent="0.25">
      <c r="A1894" s="1"/>
      <c r="B1894" s="1"/>
      <c r="C1894" s="1"/>
      <c r="D1894" s="1"/>
    </row>
    <row r="1895" spans="1:4" x14ac:dyDescent="0.25">
      <c r="A1895" s="1"/>
      <c r="B1895" s="1"/>
      <c r="C1895" s="1"/>
      <c r="D1895" s="1"/>
    </row>
    <row r="1896" spans="1:4" x14ac:dyDescent="0.25">
      <c r="A1896" s="1"/>
      <c r="B1896" s="1"/>
      <c r="C1896" s="1"/>
      <c r="D1896" s="1"/>
    </row>
    <row r="1897" spans="1:4" x14ac:dyDescent="0.25">
      <c r="A1897" s="1"/>
      <c r="B1897" s="1"/>
      <c r="C1897" s="1"/>
      <c r="D1897" s="1"/>
    </row>
    <row r="1898" spans="1:4" x14ac:dyDescent="0.25">
      <c r="A1898" s="1"/>
      <c r="B1898" s="1"/>
      <c r="C1898" s="1"/>
      <c r="D1898" s="1"/>
    </row>
    <row r="1899" spans="1:4" x14ac:dyDescent="0.25">
      <c r="A1899" s="1"/>
      <c r="B1899" s="1"/>
      <c r="C1899" s="1"/>
      <c r="D1899" s="1"/>
    </row>
    <row r="1900" spans="1:4" x14ac:dyDescent="0.25">
      <c r="A1900" s="1"/>
      <c r="B1900" s="1"/>
      <c r="C1900" s="1"/>
      <c r="D1900" s="1"/>
    </row>
    <row r="1901" spans="1:4" x14ac:dyDescent="0.25">
      <c r="A1901" s="1"/>
      <c r="B1901" s="1"/>
      <c r="C1901" s="1"/>
      <c r="D1901" s="1"/>
    </row>
    <row r="1902" spans="1:4" x14ac:dyDescent="0.25">
      <c r="A1902" s="1"/>
      <c r="B1902" s="1"/>
      <c r="C1902" s="1"/>
      <c r="D1902" s="1"/>
    </row>
    <row r="1903" spans="1:4" x14ac:dyDescent="0.25">
      <c r="A1903" s="1"/>
      <c r="B1903" s="1"/>
      <c r="C1903" s="1"/>
      <c r="D1903" s="1"/>
    </row>
    <row r="1904" spans="1:4" x14ac:dyDescent="0.25">
      <c r="A1904" s="1"/>
      <c r="B1904" s="1"/>
      <c r="C1904" s="1"/>
      <c r="D1904" s="1"/>
    </row>
    <row r="1905" spans="1:4" x14ac:dyDescent="0.25">
      <c r="A1905" s="1"/>
      <c r="B1905" s="1"/>
      <c r="C1905" s="1"/>
      <c r="D1905" s="1"/>
    </row>
    <row r="1906" spans="1:4" x14ac:dyDescent="0.25">
      <c r="A1906" s="1"/>
      <c r="B1906" s="1"/>
      <c r="C1906" s="1"/>
      <c r="D1906" s="1"/>
    </row>
    <row r="1907" spans="1:4" x14ac:dyDescent="0.25">
      <c r="A1907" s="1"/>
      <c r="B1907" s="1"/>
      <c r="C1907" s="1"/>
      <c r="D1907" s="1"/>
    </row>
    <row r="1908" spans="1:4" x14ac:dyDescent="0.25">
      <c r="A1908" s="1"/>
      <c r="B1908" s="1"/>
      <c r="C1908" s="1"/>
      <c r="D1908" s="1"/>
    </row>
    <row r="1909" spans="1:4" x14ac:dyDescent="0.25">
      <c r="A1909" s="1"/>
      <c r="B1909" s="1"/>
      <c r="C1909" s="1"/>
      <c r="D1909" s="1"/>
    </row>
    <row r="1910" spans="1:4" x14ac:dyDescent="0.25">
      <c r="A1910" s="1"/>
      <c r="B1910" s="1"/>
      <c r="C1910" s="1"/>
      <c r="D1910" s="1"/>
    </row>
    <row r="1911" spans="1:4" x14ac:dyDescent="0.25">
      <c r="A1911" s="1"/>
      <c r="B1911" s="1"/>
      <c r="C1911" s="1"/>
      <c r="D1911" s="1"/>
    </row>
    <row r="1912" spans="1:4" x14ac:dyDescent="0.25">
      <c r="A1912" s="1"/>
      <c r="B1912" s="1"/>
      <c r="C1912" s="1"/>
      <c r="D1912" s="1"/>
    </row>
    <row r="1913" spans="1:4" x14ac:dyDescent="0.25">
      <c r="A1913" s="1"/>
      <c r="B1913" s="1"/>
      <c r="C1913" s="1"/>
      <c r="D1913" s="1"/>
    </row>
    <row r="1914" spans="1:4" x14ac:dyDescent="0.25">
      <c r="A1914" s="1"/>
      <c r="B1914" s="1"/>
      <c r="C1914" s="1"/>
      <c r="D1914" s="1"/>
    </row>
    <row r="1915" spans="1:4" x14ac:dyDescent="0.25">
      <c r="A1915" s="1"/>
      <c r="B1915" s="1"/>
      <c r="C1915" s="1"/>
      <c r="D1915" s="1"/>
    </row>
    <row r="1916" spans="1:4" x14ac:dyDescent="0.25">
      <c r="A1916" s="1"/>
      <c r="B1916" s="1"/>
      <c r="C1916" s="1"/>
      <c r="D1916" s="1"/>
    </row>
    <row r="1917" spans="1:4" x14ac:dyDescent="0.25">
      <c r="A1917" s="1"/>
      <c r="B1917" s="1"/>
      <c r="C1917" s="1"/>
      <c r="D1917" s="1"/>
    </row>
    <row r="1918" spans="1:4" x14ac:dyDescent="0.25">
      <c r="A1918" s="1"/>
      <c r="B1918" s="1"/>
      <c r="C1918" s="1"/>
      <c r="D1918" s="1"/>
    </row>
    <row r="1919" spans="1:4" x14ac:dyDescent="0.25">
      <c r="A1919" s="1"/>
      <c r="B1919" s="1"/>
      <c r="C1919" s="1"/>
      <c r="D1919" s="1"/>
    </row>
    <row r="1920" spans="1:4" x14ac:dyDescent="0.25">
      <c r="A1920" s="1"/>
      <c r="B1920" s="1"/>
      <c r="C1920" s="1"/>
      <c r="D1920" s="1"/>
    </row>
    <row r="1921" spans="1:4" x14ac:dyDescent="0.25">
      <c r="A1921" s="1"/>
      <c r="B1921" s="1"/>
      <c r="C1921" s="1"/>
      <c r="D1921" s="1"/>
    </row>
    <row r="1922" spans="1:4" x14ac:dyDescent="0.25">
      <c r="A1922" s="1"/>
      <c r="B1922" s="1"/>
      <c r="C1922" s="1"/>
      <c r="D1922" s="1"/>
    </row>
    <row r="1923" spans="1:4" x14ac:dyDescent="0.25">
      <c r="A1923" s="1"/>
      <c r="B1923" s="1"/>
      <c r="C1923" s="1"/>
      <c r="D1923" s="1"/>
    </row>
    <row r="1924" spans="1:4" x14ac:dyDescent="0.25">
      <c r="A1924" s="1"/>
      <c r="B1924" s="1"/>
      <c r="C1924" s="1"/>
      <c r="D1924" s="1"/>
    </row>
    <row r="1925" spans="1:4" x14ac:dyDescent="0.25">
      <c r="A1925" s="1"/>
      <c r="B1925" s="1"/>
      <c r="C1925" s="1"/>
      <c r="D1925" s="1"/>
    </row>
    <row r="1926" spans="1:4" x14ac:dyDescent="0.25">
      <c r="A1926" s="1"/>
      <c r="B1926" s="1"/>
      <c r="C1926" s="1"/>
      <c r="D1926" s="1"/>
    </row>
    <row r="1927" spans="1:4" x14ac:dyDescent="0.25">
      <c r="A1927" s="1"/>
      <c r="B1927" s="1"/>
      <c r="C1927" s="1"/>
      <c r="D1927" s="1"/>
    </row>
    <row r="1928" spans="1:4" x14ac:dyDescent="0.25">
      <c r="A1928" s="1"/>
      <c r="B1928" s="1"/>
      <c r="C1928" s="1"/>
      <c r="D1928" s="1"/>
    </row>
    <row r="1929" spans="1:4" x14ac:dyDescent="0.25">
      <c r="A1929" s="1"/>
      <c r="B1929" s="1"/>
      <c r="C1929" s="1"/>
      <c r="D1929" s="1"/>
    </row>
    <row r="1930" spans="1:4" x14ac:dyDescent="0.25">
      <c r="A1930" s="1"/>
      <c r="B1930" s="1"/>
      <c r="C1930" s="1"/>
      <c r="D1930" s="1"/>
    </row>
    <row r="1931" spans="1:4" x14ac:dyDescent="0.25">
      <c r="A1931" s="1"/>
      <c r="B1931" s="1"/>
      <c r="C1931" s="1"/>
      <c r="D1931" s="1"/>
    </row>
    <row r="1932" spans="1:4" x14ac:dyDescent="0.25">
      <c r="A1932" s="1"/>
      <c r="B1932" s="1"/>
      <c r="C1932" s="1"/>
      <c r="D1932" s="1"/>
    </row>
    <row r="1933" spans="1:4" x14ac:dyDescent="0.25">
      <c r="A1933" s="1"/>
      <c r="B1933" s="1"/>
      <c r="C1933" s="1"/>
      <c r="D1933" s="1"/>
    </row>
    <row r="1934" spans="1:4" x14ac:dyDescent="0.25">
      <c r="A1934" s="1"/>
      <c r="B1934" s="1"/>
      <c r="C1934" s="1"/>
      <c r="D1934" s="1"/>
    </row>
    <row r="1935" spans="1:4" x14ac:dyDescent="0.25">
      <c r="A1935" s="1"/>
      <c r="B1935" s="1"/>
      <c r="C1935" s="1"/>
      <c r="D1935" s="1"/>
    </row>
    <row r="1936" spans="1:4" x14ac:dyDescent="0.25">
      <c r="A1936" s="1"/>
      <c r="B1936" s="1"/>
      <c r="C1936" s="1"/>
      <c r="D1936" s="1"/>
    </row>
    <row r="1937" spans="1:4" x14ac:dyDescent="0.25">
      <c r="A1937" s="1"/>
      <c r="B1937" s="1"/>
      <c r="C1937" s="1"/>
      <c r="D1937" s="1"/>
    </row>
    <row r="1938" spans="1:4" x14ac:dyDescent="0.25">
      <c r="A1938" s="1"/>
      <c r="B1938" s="1"/>
      <c r="C1938" s="1"/>
      <c r="D1938" s="1"/>
    </row>
    <row r="1939" spans="1:4" x14ac:dyDescent="0.25">
      <c r="A1939" s="1"/>
      <c r="B1939" s="1"/>
      <c r="C1939" s="1"/>
      <c r="D1939" s="1"/>
    </row>
    <row r="1940" spans="1:4" x14ac:dyDescent="0.25">
      <c r="A1940" s="1"/>
      <c r="B1940" s="1"/>
      <c r="C1940" s="1"/>
      <c r="D1940" s="1"/>
    </row>
    <row r="1941" spans="1:4" x14ac:dyDescent="0.25">
      <c r="A1941" s="1"/>
      <c r="B1941" s="1"/>
      <c r="C1941" s="1"/>
      <c r="D1941" s="1"/>
    </row>
    <row r="1942" spans="1:4" x14ac:dyDescent="0.25">
      <c r="A1942" s="1"/>
      <c r="B1942" s="1"/>
      <c r="C1942" s="1"/>
      <c r="D1942" s="1"/>
    </row>
    <row r="1943" spans="1:4" x14ac:dyDescent="0.25">
      <c r="A1943" s="1"/>
      <c r="B1943" s="1"/>
      <c r="C1943" s="1"/>
      <c r="D1943" s="1"/>
    </row>
    <row r="1944" spans="1:4" x14ac:dyDescent="0.25">
      <c r="A1944" s="1"/>
      <c r="B1944" s="1"/>
      <c r="C1944" s="1"/>
      <c r="D1944" s="1"/>
    </row>
    <row r="1945" spans="1:4" x14ac:dyDescent="0.25">
      <c r="A1945" s="1"/>
      <c r="B1945" s="1"/>
      <c r="C1945" s="1"/>
      <c r="D1945" s="1"/>
    </row>
    <row r="1946" spans="1:4" x14ac:dyDescent="0.25">
      <c r="A1946" s="1"/>
      <c r="B1946" s="1"/>
      <c r="C1946" s="1"/>
      <c r="D1946" s="1"/>
    </row>
    <row r="1947" spans="1:4" x14ac:dyDescent="0.25">
      <c r="A1947" s="1"/>
      <c r="B1947" s="1"/>
      <c r="C1947" s="1"/>
      <c r="D1947" s="1"/>
    </row>
    <row r="1948" spans="1:4" x14ac:dyDescent="0.25">
      <c r="A1948" s="1"/>
      <c r="B1948" s="1"/>
      <c r="C1948" s="1"/>
      <c r="D1948" s="1"/>
    </row>
    <row r="1949" spans="1:4" x14ac:dyDescent="0.25">
      <c r="A1949" s="1"/>
      <c r="B1949" s="1"/>
      <c r="C1949" s="1"/>
      <c r="D1949" s="1"/>
    </row>
    <row r="1950" spans="1:4" x14ac:dyDescent="0.25">
      <c r="A1950" s="1"/>
      <c r="B1950" s="1"/>
      <c r="C1950" s="1"/>
      <c r="D1950" s="1"/>
    </row>
    <row r="1951" spans="1:4" x14ac:dyDescent="0.25">
      <c r="A1951" s="1"/>
      <c r="B1951" s="1"/>
      <c r="C1951" s="1"/>
      <c r="D1951" s="1"/>
    </row>
    <row r="1952" spans="1:4" x14ac:dyDescent="0.25">
      <c r="A1952" s="1"/>
      <c r="B1952" s="1"/>
      <c r="C1952" s="1"/>
      <c r="D1952" s="1"/>
    </row>
    <row r="1953" spans="1:4" x14ac:dyDescent="0.25">
      <c r="A1953" s="1"/>
      <c r="B1953" s="1"/>
      <c r="C1953" s="1"/>
      <c r="D1953" s="1"/>
    </row>
    <row r="1954" spans="1:4" x14ac:dyDescent="0.25">
      <c r="A1954" s="1"/>
      <c r="B1954" s="1"/>
      <c r="C1954" s="1"/>
      <c r="D1954" s="1"/>
    </row>
    <row r="1955" spans="1:4" x14ac:dyDescent="0.25">
      <c r="A1955" s="1"/>
      <c r="B1955" s="1"/>
      <c r="C1955" s="1"/>
      <c r="D1955" s="1"/>
    </row>
    <row r="1956" spans="1:4" x14ac:dyDescent="0.25">
      <c r="A1956" s="1"/>
      <c r="B1956" s="1"/>
      <c r="C1956" s="1"/>
      <c r="D1956" s="1"/>
    </row>
    <row r="1957" spans="1:4" x14ac:dyDescent="0.25">
      <c r="A1957" s="1"/>
      <c r="B1957" s="1"/>
      <c r="C1957" s="1"/>
      <c r="D1957" s="1"/>
    </row>
    <row r="1958" spans="1:4" x14ac:dyDescent="0.25">
      <c r="A1958" s="1"/>
      <c r="B1958" s="1"/>
      <c r="C1958" s="1"/>
      <c r="D1958" s="1"/>
    </row>
    <row r="1959" spans="1:4" x14ac:dyDescent="0.25">
      <c r="A1959" s="1"/>
      <c r="B1959" s="1"/>
      <c r="C1959" s="1"/>
      <c r="D1959" s="1"/>
    </row>
    <row r="1960" spans="1:4" x14ac:dyDescent="0.25">
      <c r="A1960" s="1"/>
      <c r="B1960" s="1"/>
      <c r="C1960" s="1"/>
      <c r="D1960" s="1"/>
    </row>
    <row r="1961" spans="1:4" x14ac:dyDescent="0.25">
      <c r="A1961" s="1"/>
      <c r="B1961" s="1"/>
      <c r="C1961" s="1"/>
      <c r="D1961" s="1"/>
    </row>
    <row r="1962" spans="1:4" x14ac:dyDescent="0.25">
      <c r="A1962" s="1"/>
      <c r="B1962" s="1"/>
      <c r="C1962" s="1"/>
      <c r="D1962" s="1"/>
    </row>
    <row r="1963" spans="1:4" x14ac:dyDescent="0.25">
      <c r="A1963" s="1"/>
      <c r="B1963" s="1"/>
      <c r="C1963" s="1"/>
      <c r="D1963" s="1"/>
    </row>
    <row r="1964" spans="1:4" x14ac:dyDescent="0.25">
      <c r="A1964" s="1"/>
      <c r="B1964" s="1"/>
      <c r="C1964" s="1"/>
      <c r="D1964" s="1"/>
    </row>
    <row r="1965" spans="1:4" x14ac:dyDescent="0.25">
      <c r="A1965" s="1"/>
      <c r="B1965" s="1"/>
      <c r="C1965" s="1"/>
      <c r="D1965" s="1"/>
    </row>
    <row r="1966" spans="1:4" x14ac:dyDescent="0.25">
      <c r="A1966" s="1"/>
      <c r="B1966" s="1"/>
      <c r="C1966" s="1"/>
      <c r="D1966" s="1"/>
    </row>
    <row r="1967" spans="1:4" x14ac:dyDescent="0.25">
      <c r="A1967" s="1"/>
      <c r="B1967" s="1"/>
      <c r="C1967" s="1"/>
      <c r="D1967" s="1"/>
    </row>
    <row r="1968" spans="1:4" x14ac:dyDescent="0.25">
      <c r="A1968" s="1"/>
      <c r="B1968" s="1"/>
      <c r="C1968" s="1"/>
      <c r="D1968" s="1"/>
    </row>
    <row r="1969" spans="1:4" x14ac:dyDescent="0.25">
      <c r="A1969" s="1"/>
      <c r="B1969" s="1"/>
      <c r="C1969" s="1"/>
      <c r="D1969" s="1"/>
    </row>
    <row r="1970" spans="1:4" x14ac:dyDescent="0.25">
      <c r="A1970" s="1"/>
      <c r="B1970" s="1"/>
      <c r="C1970" s="1"/>
      <c r="D1970" s="1"/>
    </row>
    <row r="1971" spans="1:4" x14ac:dyDescent="0.25">
      <c r="A1971" s="1"/>
      <c r="B1971" s="1"/>
      <c r="C1971" s="1"/>
      <c r="D1971" s="1"/>
    </row>
    <row r="1972" spans="1:4" x14ac:dyDescent="0.25">
      <c r="A1972" s="1"/>
      <c r="B1972" s="1"/>
      <c r="C1972" s="1"/>
      <c r="D1972" s="1"/>
    </row>
    <row r="1973" spans="1:4" x14ac:dyDescent="0.25">
      <c r="A1973" s="1"/>
      <c r="B1973" s="1"/>
      <c r="C1973" s="1"/>
      <c r="D1973" s="1"/>
    </row>
    <row r="1974" spans="1:4" x14ac:dyDescent="0.25">
      <c r="A1974" s="1"/>
      <c r="B1974" s="1"/>
      <c r="C1974" s="1"/>
      <c r="D1974" s="1"/>
    </row>
    <row r="1975" spans="1:4" x14ac:dyDescent="0.25">
      <c r="A1975" s="1"/>
      <c r="B1975" s="1"/>
      <c r="C1975" s="1"/>
      <c r="D1975" s="1"/>
    </row>
    <row r="1976" spans="1:4" x14ac:dyDescent="0.25">
      <c r="A1976" s="1"/>
      <c r="B1976" s="1"/>
      <c r="C1976" s="1"/>
      <c r="D1976" s="1"/>
    </row>
    <row r="1977" spans="1:4" x14ac:dyDescent="0.25">
      <c r="A1977" s="1"/>
      <c r="B1977" s="1"/>
      <c r="C1977" s="1"/>
      <c r="D1977" s="1"/>
    </row>
    <row r="1978" spans="1:4" x14ac:dyDescent="0.25">
      <c r="A1978" s="1"/>
      <c r="B1978" s="1"/>
      <c r="C1978" s="1"/>
      <c r="D1978" s="1"/>
    </row>
    <row r="1979" spans="1:4" x14ac:dyDescent="0.25">
      <c r="A1979" s="1"/>
      <c r="B1979" s="1"/>
      <c r="C1979" s="1"/>
      <c r="D1979" s="1"/>
    </row>
    <row r="1980" spans="1:4" x14ac:dyDescent="0.25">
      <c r="A1980" s="1"/>
      <c r="B1980" s="1"/>
      <c r="C1980" s="1"/>
      <c r="D1980" s="1"/>
    </row>
    <row r="1981" spans="1:4" x14ac:dyDescent="0.25">
      <c r="A1981" s="1"/>
      <c r="B1981" s="1"/>
      <c r="C1981" s="1"/>
      <c r="D1981" s="1"/>
    </row>
    <row r="1982" spans="1:4" x14ac:dyDescent="0.25">
      <c r="A1982" s="1"/>
      <c r="B1982" s="1"/>
      <c r="C1982" s="1"/>
      <c r="D1982" s="1"/>
    </row>
    <row r="1983" spans="1:4" x14ac:dyDescent="0.25">
      <c r="A1983" s="1"/>
      <c r="B1983" s="1"/>
      <c r="C1983" s="1"/>
      <c r="D1983" s="1"/>
    </row>
    <row r="1984" spans="1:4" x14ac:dyDescent="0.25">
      <c r="A1984" s="1"/>
      <c r="B1984" s="1"/>
      <c r="C1984" s="1"/>
      <c r="D1984" s="1"/>
    </row>
    <row r="1985" spans="1:4" x14ac:dyDescent="0.25">
      <c r="A1985" s="1"/>
      <c r="B1985" s="1"/>
      <c r="C1985" s="1"/>
      <c r="D1985" s="1"/>
    </row>
    <row r="1986" spans="1:4" x14ac:dyDescent="0.25">
      <c r="A1986" s="1"/>
      <c r="B1986" s="1"/>
      <c r="C1986" s="1"/>
      <c r="D1986" s="1"/>
    </row>
    <row r="1987" spans="1:4" x14ac:dyDescent="0.25">
      <c r="A1987" s="1"/>
      <c r="B1987" s="1"/>
      <c r="C1987" s="1"/>
      <c r="D1987" s="1"/>
    </row>
    <row r="1988" spans="1:4" x14ac:dyDescent="0.25">
      <c r="A1988" s="1"/>
      <c r="B1988" s="1"/>
      <c r="C1988" s="1"/>
      <c r="D1988" s="1"/>
    </row>
    <row r="1989" spans="1:4" x14ac:dyDescent="0.25">
      <c r="A1989" s="1"/>
      <c r="B1989" s="1"/>
      <c r="C1989" s="1"/>
      <c r="D1989" s="1"/>
    </row>
    <row r="1990" spans="1:4" x14ac:dyDescent="0.25">
      <c r="A1990" s="1"/>
      <c r="B1990" s="1"/>
      <c r="C1990" s="1"/>
      <c r="D1990" s="1"/>
    </row>
    <row r="1991" spans="1:4" x14ac:dyDescent="0.25">
      <c r="A1991" s="1"/>
      <c r="B1991" s="1"/>
      <c r="C1991" s="1"/>
      <c r="D1991" s="1"/>
    </row>
    <row r="1992" spans="1:4" x14ac:dyDescent="0.25">
      <c r="A1992" s="1"/>
      <c r="B1992" s="1"/>
      <c r="C1992" s="1"/>
      <c r="D1992" s="1"/>
    </row>
    <row r="1993" spans="1:4" x14ac:dyDescent="0.25">
      <c r="A1993" s="1"/>
      <c r="B1993" s="1"/>
      <c r="C1993" s="1"/>
      <c r="D1993" s="1"/>
    </row>
    <row r="1994" spans="1:4" x14ac:dyDescent="0.25">
      <c r="A1994" s="1"/>
      <c r="B1994" s="1"/>
      <c r="C1994" s="1"/>
      <c r="D1994" s="1"/>
    </row>
    <row r="1995" spans="1:4" x14ac:dyDescent="0.25">
      <c r="A1995" s="1"/>
      <c r="B1995" s="1"/>
      <c r="C1995" s="1"/>
      <c r="D1995" s="1"/>
    </row>
    <row r="1996" spans="1:4" x14ac:dyDescent="0.25">
      <c r="A1996" s="1"/>
      <c r="B1996" s="1"/>
      <c r="C1996" s="1"/>
      <c r="D1996" s="1"/>
    </row>
    <row r="1997" spans="1:4" x14ac:dyDescent="0.25">
      <c r="A1997" s="1"/>
      <c r="B1997" s="1"/>
      <c r="C1997" s="1"/>
      <c r="D1997" s="1"/>
    </row>
    <row r="1998" spans="1:4" x14ac:dyDescent="0.25">
      <c r="A1998" s="1"/>
      <c r="B1998" s="1"/>
      <c r="C1998" s="1"/>
      <c r="D1998" s="1"/>
    </row>
    <row r="1999" spans="1:4" x14ac:dyDescent="0.25">
      <c r="A1999" s="1"/>
      <c r="B1999" s="1"/>
      <c r="C1999" s="1"/>
      <c r="D1999" s="1"/>
    </row>
    <row r="2000" spans="1:4" x14ac:dyDescent="0.25">
      <c r="A2000" s="1"/>
      <c r="B2000" s="1"/>
      <c r="C2000" s="1"/>
      <c r="D2000" s="1"/>
    </row>
    <row r="2001" spans="1:4" x14ac:dyDescent="0.25">
      <c r="A2001" s="1"/>
      <c r="B2001" s="1"/>
      <c r="C2001" s="1"/>
      <c r="D2001" s="1"/>
    </row>
    <row r="2002" spans="1:4" x14ac:dyDescent="0.25">
      <c r="A2002" s="1"/>
      <c r="B2002" s="1"/>
      <c r="C2002" s="1"/>
      <c r="D2002" s="1"/>
    </row>
    <row r="2003" spans="1:4" x14ac:dyDescent="0.25">
      <c r="A2003" s="1"/>
      <c r="B2003" s="1"/>
      <c r="C2003" s="1"/>
      <c r="D2003" s="1"/>
    </row>
    <row r="2004" spans="1:4" x14ac:dyDescent="0.25">
      <c r="A2004" s="1"/>
      <c r="B2004" s="1"/>
      <c r="C2004" s="1"/>
      <c r="D2004" s="1"/>
    </row>
    <row r="2005" spans="1:4" x14ac:dyDescent="0.25">
      <c r="A2005" s="1"/>
      <c r="B2005" s="1"/>
      <c r="C2005" s="1"/>
      <c r="D2005" s="1"/>
    </row>
    <row r="2006" spans="1:4" x14ac:dyDescent="0.25">
      <c r="A2006" s="1"/>
      <c r="B2006" s="1"/>
      <c r="C2006" s="1"/>
      <c r="D2006" s="1"/>
    </row>
    <row r="2007" spans="1:4" x14ac:dyDescent="0.25">
      <c r="A2007" s="1"/>
      <c r="B2007" s="1"/>
      <c r="C2007" s="1"/>
      <c r="D2007" s="1"/>
    </row>
    <row r="2008" spans="1:4" x14ac:dyDescent="0.25">
      <c r="A2008" s="1"/>
      <c r="B2008" s="1"/>
      <c r="C2008" s="1"/>
      <c r="D2008" s="1"/>
    </row>
    <row r="2009" spans="1:4" x14ac:dyDescent="0.25">
      <c r="A2009" s="1"/>
      <c r="B2009" s="1"/>
      <c r="C2009" s="1"/>
      <c r="D2009" s="1"/>
    </row>
    <row r="2010" spans="1:4" x14ac:dyDescent="0.25">
      <c r="A2010" s="1"/>
      <c r="B2010" s="1"/>
      <c r="C2010" s="1"/>
      <c r="D2010" s="1"/>
    </row>
    <row r="2011" spans="1:4" x14ac:dyDescent="0.25">
      <c r="A2011" s="1"/>
      <c r="B2011" s="1"/>
      <c r="C2011" s="1"/>
      <c r="D2011" s="1"/>
    </row>
    <row r="2012" spans="1:4" x14ac:dyDescent="0.25">
      <c r="A2012" s="1"/>
      <c r="B2012" s="1"/>
      <c r="C2012" s="1"/>
      <c r="D2012" s="1"/>
    </row>
    <row r="2013" spans="1:4" x14ac:dyDescent="0.25">
      <c r="A2013" s="1"/>
      <c r="B2013" s="1"/>
      <c r="C2013" s="1"/>
      <c r="D2013" s="1"/>
    </row>
    <row r="2014" spans="1:4" x14ac:dyDescent="0.25">
      <c r="A2014" s="1"/>
      <c r="B2014" s="1"/>
      <c r="C2014" s="1"/>
      <c r="D2014" s="1"/>
    </row>
    <row r="2015" spans="1:4" x14ac:dyDescent="0.25">
      <c r="A2015" s="1"/>
      <c r="B2015" s="1"/>
      <c r="C2015" s="1"/>
      <c r="D2015" s="1"/>
    </row>
    <row r="2016" spans="1:4" x14ac:dyDescent="0.25">
      <c r="A2016" s="1"/>
      <c r="B2016" s="1"/>
      <c r="C2016" s="1"/>
      <c r="D2016" s="1"/>
    </row>
    <row r="2017" spans="1:4" x14ac:dyDescent="0.25">
      <c r="A2017" s="1"/>
      <c r="B2017" s="1"/>
      <c r="C2017" s="1"/>
      <c r="D2017" s="1"/>
    </row>
    <row r="2018" spans="1:4" x14ac:dyDescent="0.25">
      <c r="A2018" s="1"/>
      <c r="B2018" s="1"/>
      <c r="C2018" s="1"/>
      <c r="D2018" s="1"/>
    </row>
    <row r="2019" spans="1:4" x14ac:dyDescent="0.25">
      <c r="A2019" s="1"/>
      <c r="B2019" s="1"/>
      <c r="C2019" s="1"/>
      <c r="D2019" s="1"/>
    </row>
    <row r="2020" spans="1:4" x14ac:dyDescent="0.25">
      <c r="A2020" s="1"/>
      <c r="B2020" s="1"/>
      <c r="C2020" s="1"/>
      <c r="D2020" s="1"/>
    </row>
    <row r="2021" spans="1:4" x14ac:dyDescent="0.25">
      <c r="A2021" s="1"/>
      <c r="B2021" s="1"/>
      <c r="C2021" s="1"/>
      <c r="D2021" s="1"/>
    </row>
    <row r="2022" spans="1:4" x14ac:dyDescent="0.25">
      <c r="A2022" s="1"/>
      <c r="B2022" s="1"/>
      <c r="C2022" s="1"/>
      <c r="D2022" s="1"/>
    </row>
    <row r="2023" spans="1:4" x14ac:dyDescent="0.25">
      <c r="A2023" s="1"/>
      <c r="B2023" s="1"/>
      <c r="C2023" s="1"/>
      <c r="D2023" s="1"/>
    </row>
    <row r="2024" spans="1:4" x14ac:dyDescent="0.25">
      <c r="A2024" s="1"/>
      <c r="B2024" s="1"/>
      <c r="C2024" s="1"/>
      <c r="D2024" s="1"/>
    </row>
    <row r="2025" spans="1:4" x14ac:dyDescent="0.25">
      <c r="A2025" s="1"/>
      <c r="B2025" s="1"/>
      <c r="C2025" s="1"/>
      <c r="D2025" s="1"/>
    </row>
    <row r="2026" spans="1:4" x14ac:dyDescent="0.25">
      <c r="A2026" s="1"/>
      <c r="B2026" s="1"/>
      <c r="C2026" s="1"/>
      <c r="D2026" s="1"/>
    </row>
    <row r="2027" spans="1:4" x14ac:dyDescent="0.25">
      <c r="A2027" s="1"/>
      <c r="B2027" s="1"/>
      <c r="C2027" s="1"/>
      <c r="D2027" s="1"/>
    </row>
    <row r="2028" spans="1:4" x14ac:dyDescent="0.25">
      <c r="A2028" s="1"/>
      <c r="B2028" s="1"/>
      <c r="C2028" s="1"/>
      <c r="D2028" s="1"/>
    </row>
    <row r="2029" spans="1:4" x14ac:dyDescent="0.25">
      <c r="A2029" s="1"/>
      <c r="B2029" s="1"/>
      <c r="C2029" s="1"/>
      <c r="D2029" s="1"/>
    </row>
    <row r="2030" spans="1:4" x14ac:dyDescent="0.25">
      <c r="A2030" s="1"/>
      <c r="B2030" s="1"/>
      <c r="C2030" s="1"/>
      <c r="D2030" s="1"/>
    </row>
    <row r="2031" spans="1:4" x14ac:dyDescent="0.25">
      <c r="A2031" s="1"/>
      <c r="B2031" s="1"/>
      <c r="C2031" s="1"/>
      <c r="D2031" s="1"/>
    </row>
    <row r="2032" spans="1:4" x14ac:dyDescent="0.25">
      <c r="A2032" s="1"/>
      <c r="B2032" s="1"/>
      <c r="C2032" s="1"/>
      <c r="D2032" s="1"/>
    </row>
    <row r="2033" spans="1:4" x14ac:dyDescent="0.25">
      <c r="A2033" s="1"/>
      <c r="B2033" s="1"/>
      <c r="C2033" s="1"/>
      <c r="D2033" s="1"/>
    </row>
    <row r="2034" spans="1:4" x14ac:dyDescent="0.25">
      <c r="A2034" s="1"/>
      <c r="B2034" s="1"/>
      <c r="C2034" s="1"/>
      <c r="D2034" s="1"/>
    </row>
    <row r="2035" spans="1:4" x14ac:dyDescent="0.25">
      <c r="A2035" s="1"/>
      <c r="B2035" s="1"/>
      <c r="C2035" s="1"/>
      <c r="D2035" s="1"/>
    </row>
    <row r="2036" spans="1:4" x14ac:dyDescent="0.25">
      <c r="A2036" s="1"/>
      <c r="B2036" s="1"/>
      <c r="C2036" s="1"/>
      <c r="D2036" s="1"/>
    </row>
    <row r="2037" spans="1:4" x14ac:dyDescent="0.25">
      <c r="A2037" s="1"/>
      <c r="B2037" s="1"/>
      <c r="C2037" s="1"/>
      <c r="D2037" s="1"/>
    </row>
    <row r="2038" spans="1:4" x14ac:dyDescent="0.25">
      <c r="A2038" s="1"/>
      <c r="B2038" s="1"/>
      <c r="C2038" s="1"/>
      <c r="D2038" s="1"/>
    </row>
    <row r="2039" spans="1:4" x14ac:dyDescent="0.25">
      <c r="A2039" s="1"/>
      <c r="B2039" s="1"/>
      <c r="C2039" s="1"/>
      <c r="D2039" s="1"/>
    </row>
    <row r="2040" spans="1:4" x14ac:dyDescent="0.25">
      <c r="A2040" s="1"/>
      <c r="B2040" s="1"/>
      <c r="C2040" s="1"/>
      <c r="D2040" s="1"/>
    </row>
    <row r="2041" spans="1:4" x14ac:dyDescent="0.25">
      <c r="A2041" s="1"/>
      <c r="B2041" s="1"/>
      <c r="C2041" s="1"/>
      <c r="D2041" s="1"/>
    </row>
    <row r="2042" spans="1:4" x14ac:dyDescent="0.25">
      <c r="A2042" s="1"/>
      <c r="B2042" s="1"/>
      <c r="C2042" s="1"/>
      <c r="D2042" s="1"/>
    </row>
    <row r="2043" spans="1:4" x14ac:dyDescent="0.25">
      <c r="A2043" s="1"/>
      <c r="B2043" s="1"/>
      <c r="C2043" s="1"/>
      <c r="D2043" s="1"/>
    </row>
    <row r="2044" spans="1:4" x14ac:dyDescent="0.25">
      <c r="A2044" s="1"/>
      <c r="B2044" s="1"/>
      <c r="C2044" s="1"/>
      <c r="D2044" s="1"/>
    </row>
    <row r="2045" spans="1:4" x14ac:dyDescent="0.25">
      <c r="A2045" s="1"/>
      <c r="B2045" s="1"/>
      <c r="C2045" s="1"/>
      <c r="D2045" s="1"/>
    </row>
    <row r="2046" spans="1:4" x14ac:dyDescent="0.25">
      <c r="A2046" s="1"/>
      <c r="B2046" s="1"/>
      <c r="C2046" s="1"/>
      <c r="D2046" s="1"/>
    </row>
    <row r="2047" spans="1:4" x14ac:dyDescent="0.25">
      <c r="A2047" s="1"/>
      <c r="B2047" s="1"/>
      <c r="C2047" s="1"/>
      <c r="D2047" s="1"/>
    </row>
    <row r="2048" spans="1:4" x14ac:dyDescent="0.25">
      <c r="A2048" s="1"/>
      <c r="B2048" s="1"/>
      <c r="C2048" s="1"/>
      <c r="D2048" s="1"/>
    </row>
    <row r="2049" spans="1:4" x14ac:dyDescent="0.25">
      <c r="A2049" s="1"/>
      <c r="B2049" s="1"/>
      <c r="C2049" s="1"/>
      <c r="D2049" s="1"/>
    </row>
    <row r="2050" spans="1:4" x14ac:dyDescent="0.25">
      <c r="A2050" s="1"/>
      <c r="B2050" s="1"/>
      <c r="C2050" s="1"/>
      <c r="D2050" s="1"/>
    </row>
    <row r="2051" spans="1:4" x14ac:dyDescent="0.25">
      <c r="A2051" s="1"/>
      <c r="B2051" s="1"/>
      <c r="C2051" s="1"/>
      <c r="D2051" s="1"/>
    </row>
    <row r="2052" spans="1:4" x14ac:dyDescent="0.25">
      <c r="A2052" s="1"/>
      <c r="B2052" s="1"/>
      <c r="C2052" s="1"/>
      <c r="D2052" s="1"/>
    </row>
    <row r="2053" spans="1:4" x14ac:dyDescent="0.25">
      <c r="A2053" s="1"/>
      <c r="B2053" s="1"/>
      <c r="C2053" s="1"/>
      <c r="D2053" s="1"/>
    </row>
    <row r="2054" spans="1:4" x14ac:dyDescent="0.25">
      <c r="A2054" s="1"/>
      <c r="B2054" s="1"/>
      <c r="C2054" s="1"/>
      <c r="D2054" s="1"/>
    </row>
    <row r="2055" spans="1:4" x14ac:dyDescent="0.25">
      <c r="A2055" s="1"/>
      <c r="B2055" s="1"/>
      <c r="C2055" s="1"/>
      <c r="D2055" s="1"/>
    </row>
    <row r="2056" spans="1:4" x14ac:dyDescent="0.25">
      <c r="A2056" s="1"/>
      <c r="B2056" s="1"/>
      <c r="C2056" s="1"/>
      <c r="D2056" s="1"/>
    </row>
    <row r="2057" spans="1:4" x14ac:dyDescent="0.25">
      <c r="A2057" s="1"/>
      <c r="B2057" s="1"/>
      <c r="C2057" s="1"/>
      <c r="D2057" s="1"/>
    </row>
    <row r="2058" spans="1:4" x14ac:dyDescent="0.25">
      <c r="A2058" s="1"/>
      <c r="B2058" s="1"/>
      <c r="C2058" s="1"/>
      <c r="D2058" s="1"/>
    </row>
    <row r="2059" spans="1:4" x14ac:dyDescent="0.25">
      <c r="A2059" s="1"/>
      <c r="B2059" s="1"/>
      <c r="C2059" s="1"/>
      <c r="D2059" s="1"/>
    </row>
    <row r="2060" spans="1:4" x14ac:dyDescent="0.25">
      <c r="A2060" s="1"/>
      <c r="B2060" s="1"/>
      <c r="C2060" s="1"/>
      <c r="D2060" s="1"/>
    </row>
    <row r="2061" spans="1:4" x14ac:dyDescent="0.25">
      <c r="A2061" s="1"/>
      <c r="B2061" s="1"/>
      <c r="C2061" s="1"/>
      <c r="D2061" s="1"/>
    </row>
    <row r="2062" spans="1:4" x14ac:dyDescent="0.25">
      <c r="A2062" s="1"/>
      <c r="B2062" s="1"/>
      <c r="C2062" s="1"/>
      <c r="D2062" s="1"/>
    </row>
    <row r="2063" spans="1:4" x14ac:dyDescent="0.25">
      <c r="A2063" s="1"/>
      <c r="B2063" s="1"/>
      <c r="C2063" s="1"/>
      <c r="D2063" s="1"/>
    </row>
    <row r="2064" spans="1:4" x14ac:dyDescent="0.25">
      <c r="A2064" s="1"/>
      <c r="B2064" s="1"/>
      <c r="C2064" s="1"/>
      <c r="D2064" s="1"/>
    </row>
    <row r="2065" spans="1:4" x14ac:dyDescent="0.25">
      <c r="A2065" s="1"/>
      <c r="B2065" s="1"/>
      <c r="C2065" s="1"/>
      <c r="D2065" s="1"/>
    </row>
    <row r="2066" spans="1:4" x14ac:dyDescent="0.25">
      <c r="A2066" s="1"/>
      <c r="B2066" s="1"/>
      <c r="C2066" s="1"/>
      <c r="D2066" s="1"/>
    </row>
    <row r="2067" spans="1:4" x14ac:dyDescent="0.25">
      <c r="A2067" s="1"/>
      <c r="B2067" s="1"/>
      <c r="C2067" s="1"/>
      <c r="D2067" s="1"/>
    </row>
    <row r="2068" spans="1:4" x14ac:dyDescent="0.25">
      <c r="A2068" s="1"/>
      <c r="B2068" s="1"/>
      <c r="C2068" s="1"/>
      <c r="D2068" s="1"/>
    </row>
    <row r="2069" spans="1:4" x14ac:dyDescent="0.25">
      <c r="A2069" s="1"/>
      <c r="B2069" s="1"/>
      <c r="C2069" s="1"/>
      <c r="D2069" s="1"/>
    </row>
    <row r="2070" spans="1:4" x14ac:dyDescent="0.25">
      <c r="A2070" s="1"/>
      <c r="B2070" s="1"/>
      <c r="C2070" s="1"/>
      <c r="D2070" s="1"/>
    </row>
    <row r="2071" spans="1:4" x14ac:dyDescent="0.25">
      <c r="A2071" s="1"/>
      <c r="B2071" s="1"/>
      <c r="C2071" s="1"/>
      <c r="D2071" s="1"/>
    </row>
    <row r="2072" spans="1:4" x14ac:dyDescent="0.25">
      <c r="A2072" s="1"/>
      <c r="B2072" s="1"/>
      <c r="C2072" s="1"/>
      <c r="D2072" s="1"/>
    </row>
    <row r="2073" spans="1:4" x14ac:dyDescent="0.25">
      <c r="A2073" s="1"/>
      <c r="B2073" s="1"/>
      <c r="C2073" s="1"/>
      <c r="D2073" s="1"/>
    </row>
    <row r="2074" spans="1:4" x14ac:dyDescent="0.25">
      <c r="A2074" s="1"/>
      <c r="B2074" s="1"/>
      <c r="C2074" s="1"/>
      <c r="D2074" s="1"/>
    </row>
    <row r="2075" spans="1:4" x14ac:dyDescent="0.25">
      <c r="A2075" s="1"/>
      <c r="B2075" s="1"/>
      <c r="C2075" s="1"/>
      <c r="D2075" s="1"/>
    </row>
    <row r="2076" spans="1:4" x14ac:dyDescent="0.25">
      <c r="A2076" s="1"/>
      <c r="B2076" s="1"/>
      <c r="C2076" s="1"/>
      <c r="D2076" s="1"/>
    </row>
    <row r="2077" spans="1:4" x14ac:dyDescent="0.25">
      <c r="A2077" s="1"/>
      <c r="B2077" s="1"/>
      <c r="C2077" s="1"/>
      <c r="D2077" s="1"/>
    </row>
    <row r="2078" spans="1:4" x14ac:dyDescent="0.25">
      <c r="A2078" s="1"/>
      <c r="B2078" s="1"/>
      <c r="C2078" s="1"/>
      <c r="D2078" s="1"/>
    </row>
    <row r="2079" spans="1:4" x14ac:dyDescent="0.25">
      <c r="A2079" s="1"/>
      <c r="B2079" s="1"/>
      <c r="C2079" s="1"/>
      <c r="D2079" s="1"/>
    </row>
    <row r="2080" spans="1:4" x14ac:dyDescent="0.25">
      <c r="A2080" s="1"/>
      <c r="B2080" s="1"/>
      <c r="C2080" s="1"/>
      <c r="D2080" s="1"/>
    </row>
    <row r="2081" spans="1:4" x14ac:dyDescent="0.25">
      <c r="A2081" s="1"/>
      <c r="B2081" s="1"/>
      <c r="C2081" s="1"/>
      <c r="D2081" s="1"/>
    </row>
    <row r="2082" spans="1:4" x14ac:dyDescent="0.25">
      <c r="A2082" s="1"/>
      <c r="B2082" s="1"/>
      <c r="C2082" s="1"/>
      <c r="D2082" s="1"/>
    </row>
    <row r="2083" spans="1:4" x14ac:dyDescent="0.25">
      <c r="A2083" s="1"/>
      <c r="B2083" s="1"/>
      <c r="C2083" s="1"/>
      <c r="D2083" s="1"/>
    </row>
    <row r="2084" spans="1:4" x14ac:dyDescent="0.25">
      <c r="A2084" s="1"/>
      <c r="B2084" s="1"/>
      <c r="C2084" s="1"/>
      <c r="D2084" s="1"/>
    </row>
    <row r="2085" spans="1:4" x14ac:dyDescent="0.25">
      <c r="A2085" s="1"/>
      <c r="B2085" s="1"/>
      <c r="C2085" s="1"/>
      <c r="D2085" s="1"/>
    </row>
    <row r="2086" spans="1:4" x14ac:dyDescent="0.25">
      <c r="A2086" s="1"/>
      <c r="B2086" s="1"/>
      <c r="C2086" s="1"/>
      <c r="D2086" s="1"/>
    </row>
    <row r="2087" spans="1:4" x14ac:dyDescent="0.25">
      <c r="A2087" s="1"/>
      <c r="B2087" s="1"/>
      <c r="C2087" s="1"/>
      <c r="D2087" s="1"/>
    </row>
    <row r="2088" spans="1:4" x14ac:dyDescent="0.25">
      <c r="A2088" s="1"/>
      <c r="B2088" s="1"/>
      <c r="C2088" s="1"/>
      <c r="D2088" s="1"/>
    </row>
    <row r="2089" spans="1:4" x14ac:dyDescent="0.25">
      <c r="A2089" s="1"/>
      <c r="B2089" s="1"/>
      <c r="C2089" s="1"/>
      <c r="D2089" s="1"/>
    </row>
    <row r="2090" spans="1:4" x14ac:dyDescent="0.25">
      <c r="A2090" s="1"/>
      <c r="B2090" s="1"/>
      <c r="C2090" s="1"/>
      <c r="D2090" s="1"/>
    </row>
    <row r="2091" spans="1:4" x14ac:dyDescent="0.25">
      <c r="A2091" s="1"/>
      <c r="B2091" s="1"/>
      <c r="C2091" s="1"/>
      <c r="D2091" s="1"/>
    </row>
    <row r="2092" spans="1:4" x14ac:dyDescent="0.25">
      <c r="A2092" s="1"/>
      <c r="B2092" s="1"/>
      <c r="C2092" s="1"/>
      <c r="D2092" s="1"/>
    </row>
    <row r="2093" spans="1:4" x14ac:dyDescent="0.25">
      <c r="A2093" s="1"/>
      <c r="B2093" s="1"/>
      <c r="C2093" s="1"/>
      <c r="D2093" s="1"/>
    </row>
    <row r="2094" spans="1:4" x14ac:dyDescent="0.25">
      <c r="A2094" s="1"/>
      <c r="B2094" s="1"/>
      <c r="C2094" s="1"/>
      <c r="D2094" s="1"/>
    </row>
    <row r="2095" spans="1:4" x14ac:dyDescent="0.25">
      <c r="A2095" s="1"/>
      <c r="B2095" s="1"/>
      <c r="C2095" s="1"/>
      <c r="D2095" s="1"/>
    </row>
    <row r="2096" spans="1:4" x14ac:dyDescent="0.25">
      <c r="A2096" s="1"/>
      <c r="B2096" s="1"/>
      <c r="C2096" s="1"/>
      <c r="D2096" s="1"/>
    </row>
    <row r="2097" spans="1:4" x14ac:dyDescent="0.25">
      <c r="A2097" s="1"/>
      <c r="B2097" s="1"/>
      <c r="C2097" s="1"/>
      <c r="D2097" s="1"/>
    </row>
    <row r="2098" spans="1:4" x14ac:dyDescent="0.25">
      <c r="A2098" s="1"/>
      <c r="B2098" s="1"/>
      <c r="C2098" s="1"/>
      <c r="D2098" s="1"/>
    </row>
    <row r="2099" spans="1:4" x14ac:dyDescent="0.25">
      <c r="A2099" s="1"/>
      <c r="B2099" s="1"/>
      <c r="C2099" s="1"/>
      <c r="D2099" s="1"/>
    </row>
    <row r="2100" spans="1:4" x14ac:dyDescent="0.25">
      <c r="A2100" s="1"/>
      <c r="B2100" s="1"/>
      <c r="C2100" s="1"/>
      <c r="D2100" s="1"/>
    </row>
    <row r="2101" spans="1:4" x14ac:dyDescent="0.25">
      <c r="A2101" s="1"/>
      <c r="B2101" s="1"/>
      <c r="C2101" s="1"/>
      <c r="D2101" s="1"/>
    </row>
    <row r="2102" spans="1:4" x14ac:dyDescent="0.25">
      <c r="A2102" s="1"/>
      <c r="B2102" s="1"/>
      <c r="C2102" s="1"/>
      <c r="D2102" s="1"/>
    </row>
    <row r="2103" spans="1:4" x14ac:dyDescent="0.25">
      <c r="A2103" s="1"/>
      <c r="B2103" s="1"/>
      <c r="C2103" s="1"/>
      <c r="D2103" s="1"/>
    </row>
    <row r="2104" spans="1:4" x14ac:dyDescent="0.25">
      <c r="A2104" s="1"/>
      <c r="B2104" s="1"/>
      <c r="C2104" s="1"/>
      <c r="D2104" s="1"/>
    </row>
    <row r="2105" spans="1:4" x14ac:dyDescent="0.25">
      <c r="A2105" s="1"/>
      <c r="B2105" s="1"/>
      <c r="C2105" s="1"/>
      <c r="D2105" s="1"/>
    </row>
    <row r="2106" spans="1:4" x14ac:dyDescent="0.25">
      <c r="A2106" s="1"/>
      <c r="B2106" s="1"/>
      <c r="C2106" s="1"/>
      <c r="D2106" s="1"/>
    </row>
    <row r="2107" spans="1:4" x14ac:dyDescent="0.25">
      <c r="A2107" s="1"/>
      <c r="B2107" s="1"/>
      <c r="C2107" s="1"/>
      <c r="D2107" s="1"/>
    </row>
    <row r="2108" spans="1:4" x14ac:dyDescent="0.25">
      <c r="A2108" s="1"/>
      <c r="B2108" s="1"/>
      <c r="C2108" s="1"/>
      <c r="D2108" s="1"/>
    </row>
    <row r="2109" spans="1:4" x14ac:dyDescent="0.25">
      <c r="A2109" s="1"/>
      <c r="B2109" s="1"/>
      <c r="C2109" s="1"/>
      <c r="D2109" s="1"/>
    </row>
    <row r="2110" spans="1:4" x14ac:dyDescent="0.25">
      <c r="A2110" s="1"/>
      <c r="B2110" s="1"/>
      <c r="C2110" s="1"/>
      <c r="D2110" s="1"/>
    </row>
    <row r="2111" spans="1:4" x14ac:dyDescent="0.25">
      <c r="A2111" s="1"/>
      <c r="B2111" s="1"/>
      <c r="C2111" s="1"/>
      <c r="D2111" s="1"/>
    </row>
    <row r="2112" spans="1:4" x14ac:dyDescent="0.25">
      <c r="A2112" s="1"/>
      <c r="B2112" s="1"/>
      <c r="C2112" s="1"/>
      <c r="D2112" s="1"/>
    </row>
    <row r="2113" spans="1:4" x14ac:dyDescent="0.25">
      <c r="A2113" s="1"/>
      <c r="B2113" s="1"/>
      <c r="C2113" s="1"/>
      <c r="D2113" s="1"/>
    </row>
    <row r="2114" spans="1:4" x14ac:dyDescent="0.25">
      <c r="A2114" s="1"/>
      <c r="B2114" s="1"/>
      <c r="C2114" s="1"/>
      <c r="D2114" s="1"/>
    </row>
    <row r="2115" spans="1:4" x14ac:dyDescent="0.25">
      <c r="A2115" s="1"/>
      <c r="B2115" s="1"/>
      <c r="C2115" s="1"/>
      <c r="D2115" s="1"/>
    </row>
    <row r="2116" spans="1:4" x14ac:dyDescent="0.25">
      <c r="A2116" s="1"/>
      <c r="B2116" s="1"/>
      <c r="C2116" s="1"/>
      <c r="D2116" s="1"/>
    </row>
    <row r="2117" spans="1:4" x14ac:dyDescent="0.25">
      <c r="A2117" s="1"/>
      <c r="B2117" s="1"/>
      <c r="C2117" s="1"/>
      <c r="D2117" s="1"/>
    </row>
    <row r="2118" spans="1:4" x14ac:dyDescent="0.25">
      <c r="A2118" s="1"/>
      <c r="B2118" s="1"/>
      <c r="C2118" s="1"/>
      <c r="D2118" s="1"/>
    </row>
    <row r="2119" spans="1:4" x14ac:dyDescent="0.25">
      <c r="A2119" s="1"/>
      <c r="B2119" s="1"/>
      <c r="C2119" s="1"/>
      <c r="D2119" s="1"/>
    </row>
    <row r="2120" spans="1:4" x14ac:dyDescent="0.25">
      <c r="A2120" s="1"/>
      <c r="B2120" s="1"/>
      <c r="C2120" s="1"/>
      <c r="D2120" s="1"/>
    </row>
    <row r="2121" spans="1:4" x14ac:dyDescent="0.25">
      <c r="A2121" s="1"/>
      <c r="B2121" s="1"/>
      <c r="C2121" s="1"/>
      <c r="D2121" s="1"/>
    </row>
    <row r="2122" spans="1:4" x14ac:dyDescent="0.25">
      <c r="A2122" s="1"/>
      <c r="B2122" s="1"/>
      <c r="C2122" s="1"/>
      <c r="D2122" s="1"/>
    </row>
    <row r="2123" spans="1:4" x14ac:dyDescent="0.25">
      <c r="A2123" s="1"/>
      <c r="B2123" s="1"/>
      <c r="C2123" s="1"/>
      <c r="D2123" s="1"/>
    </row>
    <row r="2124" spans="1:4" x14ac:dyDescent="0.25">
      <c r="A2124" s="1"/>
      <c r="B2124" s="1"/>
      <c r="C2124" s="1"/>
      <c r="D2124" s="1"/>
    </row>
    <row r="2125" spans="1:4" x14ac:dyDescent="0.25">
      <c r="A2125" s="1"/>
      <c r="B2125" s="1"/>
      <c r="C2125" s="1"/>
      <c r="D2125" s="1"/>
    </row>
    <row r="2126" spans="1:4" x14ac:dyDescent="0.25">
      <c r="A2126" s="1"/>
      <c r="B2126" s="1"/>
      <c r="C2126" s="1"/>
      <c r="D2126" s="1"/>
    </row>
    <row r="2127" spans="1:4" x14ac:dyDescent="0.25">
      <c r="A2127" s="1"/>
      <c r="B2127" s="1"/>
      <c r="C2127" s="1"/>
      <c r="D2127" s="1"/>
    </row>
    <row r="2128" spans="1:4" x14ac:dyDescent="0.25">
      <c r="A2128" s="1"/>
      <c r="B2128" s="1"/>
      <c r="C2128" s="1"/>
      <c r="D2128" s="1"/>
    </row>
    <row r="2129" spans="1:4" x14ac:dyDescent="0.25">
      <c r="A2129" s="1"/>
      <c r="B2129" s="1"/>
      <c r="C2129" s="1"/>
      <c r="D2129" s="1"/>
    </row>
    <row r="2130" spans="1:4" x14ac:dyDescent="0.25">
      <c r="A2130" s="1"/>
      <c r="B2130" s="1"/>
      <c r="C2130" s="1"/>
      <c r="D2130" s="1"/>
    </row>
    <row r="2131" spans="1:4" x14ac:dyDescent="0.25">
      <c r="A2131" s="1"/>
      <c r="B2131" s="1"/>
      <c r="C2131" s="1"/>
      <c r="D2131" s="1"/>
    </row>
    <row r="2132" spans="1:4" x14ac:dyDescent="0.25">
      <c r="A2132" s="1"/>
      <c r="B2132" s="1"/>
      <c r="C2132" s="1"/>
      <c r="D2132" s="1"/>
    </row>
    <row r="2133" spans="1:4" x14ac:dyDescent="0.25">
      <c r="A2133" s="1"/>
      <c r="B2133" s="1"/>
      <c r="C2133" s="1"/>
      <c r="D2133" s="1"/>
    </row>
    <row r="2134" spans="1:4" x14ac:dyDescent="0.25">
      <c r="A2134" s="1"/>
      <c r="B2134" s="1"/>
      <c r="C2134" s="1"/>
      <c r="D2134" s="1"/>
    </row>
    <row r="2135" spans="1:4" x14ac:dyDescent="0.25">
      <c r="A2135" s="1"/>
      <c r="B2135" s="1"/>
      <c r="C2135" s="1"/>
      <c r="D2135" s="1"/>
    </row>
    <row r="2136" spans="1:4" x14ac:dyDescent="0.25">
      <c r="A2136" s="1"/>
      <c r="B2136" s="1"/>
      <c r="C2136" s="1"/>
      <c r="D2136" s="1"/>
    </row>
    <row r="2137" spans="1:4" x14ac:dyDescent="0.25">
      <c r="A2137" s="1"/>
      <c r="B2137" s="1"/>
      <c r="C2137" s="1"/>
      <c r="D2137" s="1"/>
    </row>
    <row r="2138" spans="1:4" x14ac:dyDescent="0.25">
      <c r="A2138" s="1"/>
      <c r="B2138" s="1"/>
      <c r="C2138" s="1"/>
      <c r="D2138" s="1"/>
    </row>
    <row r="2139" spans="1:4" x14ac:dyDescent="0.25">
      <c r="A2139" s="1"/>
      <c r="B2139" s="1"/>
      <c r="C2139" s="1"/>
      <c r="D2139" s="1"/>
    </row>
    <row r="2140" spans="1:4" x14ac:dyDescent="0.25">
      <c r="A2140" s="1"/>
      <c r="B2140" s="1"/>
      <c r="C2140" s="1"/>
      <c r="D2140" s="1"/>
    </row>
    <row r="2141" spans="1:4" x14ac:dyDescent="0.25">
      <c r="A2141" s="1"/>
      <c r="B2141" s="1"/>
      <c r="C2141" s="1"/>
      <c r="D2141" s="1"/>
    </row>
    <row r="2142" spans="1:4" x14ac:dyDescent="0.25">
      <c r="A2142" s="1"/>
      <c r="B2142" s="1"/>
      <c r="C2142" s="1"/>
      <c r="D2142" s="1"/>
    </row>
    <row r="2143" spans="1:4" x14ac:dyDescent="0.25">
      <c r="A2143" s="1"/>
      <c r="B2143" s="1"/>
      <c r="C2143" s="1"/>
      <c r="D2143" s="1"/>
    </row>
    <row r="2144" spans="1:4" x14ac:dyDescent="0.25">
      <c r="A2144" s="1"/>
      <c r="B2144" s="1"/>
      <c r="C2144" s="1"/>
      <c r="D2144" s="1"/>
    </row>
    <row r="2145" spans="1:4" x14ac:dyDescent="0.25">
      <c r="A2145" s="1"/>
      <c r="B2145" s="1"/>
      <c r="C2145" s="1"/>
      <c r="D2145" s="1"/>
    </row>
    <row r="2146" spans="1:4" x14ac:dyDescent="0.25">
      <c r="A2146" s="1"/>
      <c r="B2146" s="1"/>
      <c r="C2146" s="1"/>
      <c r="D2146" s="1"/>
    </row>
    <row r="2147" spans="1:4" x14ac:dyDescent="0.25">
      <c r="A2147" s="1"/>
      <c r="B2147" s="1"/>
      <c r="C2147" s="1"/>
      <c r="D2147" s="1"/>
    </row>
    <row r="2148" spans="1:4" x14ac:dyDescent="0.25">
      <c r="A2148" s="1"/>
      <c r="B2148" s="1"/>
      <c r="C2148" s="1"/>
      <c r="D2148" s="1"/>
    </row>
    <row r="2149" spans="1:4" x14ac:dyDescent="0.25">
      <c r="A2149" s="1"/>
      <c r="B2149" s="1"/>
      <c r="C2149" s="1"/>
      <c r="D2149" s="1"/>
    </row>
    <row r="2150" spans="1:4" x14ac:dyDescent="0.25">
      <c r="A2150" s="1"/>
      <c r="B2150" s="1"/>
      <c r="C2150" s="1"/>
      <c r="D2150" s="1"/>
    </row>
    <row r="2151" spans="1:4" x14ac:dyDescent="0.25">
      <c r="A2151" s="1"/>
      <c r="B2151" s="1"/>
      <c r="C2151" s="1"/>
      <c r="D2151" s="1"/>
    </row>
    <row r="2152" spans="1:4" x14ac:dyDescent="0.25">
      <c r="A2152" s="1"/>
      <c r="B2152" s="1"/>
      <c r="C2152" s="1"/>
      <c r="D2152" s="1"/>
    </row>
    <row r="2153" spans="1:4" x14ac:dyDescent="0.25">
      <c r="A2153" s="1"/>
      <c r="B2153" s="1"/>
      <c r="C2153" s="1"/>
      <c r="D2153" s="1"/>
    </row>
    <row r="2154" spans="1:4" x14ac:dyDescent="0.25">
      <c r="A2154" s="1"/>
      <c r="B2154" s="1"/>
      <c r="C2154" s="1"/>
      <c r="D2154" s="1"/>
    </row>
    <row r="2155" spans="1:4" x14ac:dyDescent="0.25">
      <c r="A2155" s="1"/>
      <c r="B2155" s="1"/>
      <c r="C2155" s="1"/>
      <c r="D2155" s="1"/>
    </row>
    <row r="2156" spans="1:4" x14ac:dyDescent="0.25">
      <c r="A2156" s="1"/>
      <c r="B2156" s="1"/>
      <c r="C2156" s="1"/>
      <c r="D2156" s="1"/>
    </row>
    <row r="2157" spans="1:4" x14ac:dyDescent="0.25">
      <c r="A2157" s="1"/>
      <c r="B2157" s="1"/>
      <c r="C2157" s="1"/>
      <c r="D2157" s="1"/>
    </row>
    <row r="2158" spans="1:4" x14ac:dyDescent="0.25">
      <c r="A2158" s="1"/>
      <c r="B2158" s="1"/>
      <c r="C2158" s="1"/>
      <c r="D2158" s="1"/>
    </row>
    <row r="2159" spans="1:4" x14ac:dyDescent="0.25">
      <c r="A2159" s="1"/>
      <c r="B2159" s="1"/>
      <c r="C2159" s="1"/>
      <c r="D2159" s="1"/>
    </row>
    <row r="2160" spans="1:4" x14ac:dyDescent="0.25">
      <c r="A2160" s="1"/>
      <c r="B2160" s="1"/>
      <c r="C2160" s="1"/>
      <c r="D2160" s="1"/>
    </row>
    <row r="2161" spans="1:4" x14ac:dyDescent="0.25">
      <c r="A2161" s="1"/>
      <c r="B2161" s="1"/>
      <c r="C2161" s="1"/>
      <c r="D2161" s="1"/>
    </row>
    <row r="2162" spans="1:4" x14ac:dyDescent="0.25">
      <c r="A2162" s="1"/>
      <c r="B2162" s="1"/>
      <c r="C2162" s="1"/>
      <c r="D2162" s="1"/>
    </row>
    <row r="2163" spans="1:4" x14ac:dyDescent="0.25">
      <c r="A2163" s="1"/>
      <c r="B2163" s="1"/>
      <c r="C2163" s="1"/>
      <c r="D2163" s="1"/>
    </row>
    <row r="2164" spans="1:4" x14ac:dyDescent="0.25">
      <c r="A2164" s="1"/>
      <c r="B2164" s="1"/>
      <c r="C2164" s="1"/>
      <c r="D2164" s="1"/>
    </row>
    <row r="2165" spans="1:4" x14ac:dyDescent="0.25">
      <c r="A2165" s="1"/>
      <c r="B2165" s="1"/>
      <c r="C2165" s="1"/>
      <c r="D2165" s="1"/>
    </row>
    <row r="2166" spans="1:4" x14ac:dyDescent="0.25">
      <c r="A2166" s="1"/>
      <c r="B2166" s="1"/>
      <c r="C2166" s="1"/>
      <c r="D2166" s="1"/>
    </row>
    <row r="2167" spans="1:4" x14ac:dyDescent="0.25">
      <c r="A2167" s="1"/>
      <c r="B2167" s="1"/>
      <c r="C2167" s="1"/>
      <c r="D2167" s="1"/>
    </row>
    <row r="2168" spans="1:4" x14ac:dyDescent="0.25">
      <c r="A2168" s="1"/>
      <c r="B2168" s="1"/>
      <c r="C2168" s="1"/>
      <c r="D2168" s="1"/>
    </row>
    <row r="2169" spans="1:4" x14ac:dyDescent="0.25">
      <c r="A2169" s="1"/>
      <c r="B2169" s="1"/>
      <c r="C2169" s="1"/>
      <c r="D2169" s="1"/>
    </row>
    <row r="2170" spans="1:4" x14ac:dyDescent="0.25">
      <c r="A2170" s="1"/>
      <c r="B2170" s="1"/>
      <c r="C2170" s="1"/>
      <c r="D2170" s="1"/>
    </row>
    <row r="2171" spans="1:4" x14ac:dyDescent="0.25">
      <c r="A2171" s="1"/>
      <c r="B2171" s="1"/>
      <c r="C2171" s="1"/>
      <c r="D2171" s="1"/>
    </row>
    <row r="2172" spans="1:4" x14ac:dyDescent="0.25">
      <c r="A2172" s="1"/>
      <c r="B2172" s="1"/>
      <c r="C2172" s="1"/>
      <c r="D2172" s="1"/>
    </row>
    <row r="2173" spans="1:4" x14ac:dyDescent="0.25">
      <c r="A2173" s="1"/>
      <c r="B2173" s="1"/>
      <c r="C2173" s="1"/>
      <c r="D2173" s="1"/>
    </row>
    <row r="2174" spans="1:4" x14ac:dyDescent="0.25">
      <c r="A2174" s="1"/>
      <c r="B2174" s="1"/>
      <c r="C2174" s="1"/>
      <c r="D2174" s="1"/>
    </row>
    <row r="2175" spans="1:4" x14ac:dyDescent="0.25">
      <c r="A2175" s="1"/>
      <c r="B2175" s="1"/>
      <c r="C2175" s="1"/>
      <c r="D2175" s="1"/>
    </row>
    <row r="2176" spans="1:4" x14ac:dyDescent="0.25">
      <c r="A2176" s="1"/>
      <c r="B2176" s="1"/>
      <c r="C2176" s="1"/>
      <c r="D2176" s="1"/>
    </row>
    <row r="2177" spans="1:4" x14ac:dyDescent="0.25">
      <c r="A2177" s="1"/>
      <c r="B2177" s="1"/>
      <c r="C2177" s="1"/>
      <c r="D2177" s="1"/>
    </row>
    <row r="2178" spans="1:4" x14ac:dyDescent="0.25">
      <c r="A2178" s="1"/>
      <c r="B2178" s="1"/>
      <c r="C2178" s="1"/>
      <c r="D2178" s="1"/>
    </row>
    <row r="2179" spans="1:4" x14ac:dyDescent="0.25">
      <c r="A2179" s="1"/>
      <c r="B2179" s="1"/>
      <c r="C2179" s="1"/>
      <c r="D2179" s="1"/>
    </row>
    <row r="2180" spans="1:4" x14ac:dyDescent="0.25">
      <c r="A2180" s="1"/>
      <c r="B2180" s="1"/>
      <c r="C2180" s="1"/>
      <c r="D2180" s="1"/>
    </row>
    <row r="2181" spans="1:4" x14ac:dyDescent="0.25">
      <c r="A2181" s="1"/>
      <c r="B2181" s="1"/>
      <c r="C2181" s="1"/>
      <c r="D2181" s="1"/>
    </row>
    <row r="2182" spans="1:4" x14ac:dyDescent="0.25">
      <c r="A2182" s="1"/>
      <c r="B2182" s="1"/>
      <c r="C2182" s="1"/>
      <c r="D2182" s="1"/>
    </row>
    <row r="2183" spans="1:4" x14ac:dyDescent="0.25">
      <c r="A2183" s="1"/>
      <c r="B2183" s="1"/>
      <c r="C2183" s="1"/>
      <c r="D2183" s="1"/>
    </row>
    <row r="2184" spans="1:4" x14ac:dyDescent="0.25">
      <c r="A2184" s="1"/>
      <c r="B2184" s="1"/>
      <c r="C2184" s="1"/>
      <c r="D2184" s="1"/>
    </row>
    <row r="2185" spans="1:4" x14ac:dyDescent="0.25">
      <c r="A2185" s="1"/>
      <c r="B2185" s="1"/>
      <c r="C2185" s="1"/>
      <c r="D2185" s="1"/>
    </row>
    <row r="2186" spans="1:4" x14ac:dyDescent="0.25">
      <c r="A2186" s="1"/>
      <c r="B2186" s="1"/>
      <c r="C2186" s="1"/>
      <c r="D2186" s="1"/>
    </row>
    <row r="2187" spans="1:4" x14ac:dyDescent="0.25">
      <c r="A2187" s="1"/>
      <c r="B2187" s="1"/>
      <c r="C2187" s="1"/>
      <c r="D2187" s="1"/>
    </row>
    <row r="2188" spans="1:4" x14ac:dyDescent="0.25">
      <c r="A2188" s="1"/>
      <c r="B2188" s="1"/>
      <c r="C2188" s="1"/>
      <c r="D2188" s="1"/>
    </row>
    <row r="2189" spans="1:4" x14ac:dyDescent="0.25">
      <c r="A2189" s="1"/>
      <c r="B2189" s="1"/>
      <c r="C2189" s="1"/>
      <c r="D2189" s="1"/>
    </row>
    <row r="2190" spans="1:4" x14ac:dyDescent="0.25">
      <c r="A2190" s="1"/>
      <c r="B2190" s="1"/>
      <c r="C2190" s="1"/>
      <c r="D2190" s="1"/>
    </row>
    <row r="2191" spans="1:4" x14ac:dyDescent="0.25">
      <c r="A2191" s="1"/>
      <c r="B2191" s="1"/>
      <c r="C2191" s="1"/>
      <c r="D2191" s="1"/>
    </row>
    <row r="2192" spans="1:4" x14ac:dyDescent="0.25">
      <c r="A2192" s="1"/>
      <c r="B2192" s="1"/>
      <c r="C2192" s="1"/>
      <c r="D2192" s="1"/>
    </row>
    <row r="2193" spans="1:4" x14ac:dyDescent="0.25">
      <c r="A2193" s="1"/>
      <c r="B2193" s="1"/>
      <c r="C2193" s="1"/>
      <c r="D2193" s="1"/>
    </row>
    <row r="2194" spans="1:4" x14ac:dyDescent="0.25">
      <c r="A2194" s="1"/>
      <c r="B2194" s="1"/>
      <c r="C2194" s="1"/>
      <c r="D2194" s="1"/>
    </row>
    <row r="2195" spans="1:4" x14ac:dyDescent="0.25">
      <c r="A2195" s="1"/>
      <c r="B2195" s="1"/>
      <c r="C2195" s="1"/>
      <c r="D2195" s="1"/>
    </row>
    <row r="2196" spans="1:4" x14ac:dyDescent="0.25">
      <c r="A2196" s="1"/>
      <c r="B2196" s="1"/>
      <c r="C2196" s="1"/>
      <c r="D2196" s="1"/>
    </row>
    <row r="2197" spans="1:4" x14ac:dyDescent="0.25">
      <c r="A2197" s="1"/>
      <c r="B2197" s="1"/>
      <c r="C2197" s="1"/>
      <c r="D2197" s="1"/>
    </row>
    <row r="2198" spans="1:4" x14ac:dyDescent="0.25">
      <c r="A2198" s="1"/>
      <c r="B2198" s="1"/>
      <c r="C2198" s="1"/>
      <c r="D2198" s="1"/>
    </row>
    <row r="2199" spans="1:4" x14ac:dyDescent="0.25">
      <c r="A2199" s="1"/>
      <c r="B2199" s="1"/>
      <c r="C2199" s="1"/>
      <c r="D2199" s="1"/>
    </row>
    <row r="2200" spans="1:4" x14ac:dyDescent="0.25">
      <c r="A2200" s="1"/>
      <c r="B2200" s="1"/>
      <c r="C2200" s="1"/>
      <c r="D2200" s="1"/>
    </row>
    <row r="2201" spans="1:4" x14ac:dyDescent="0.25">
      <c r="A2201" s="1"/>
      <c r="B2201" s="1"/>
      <c r="C2201" s="1"/>
      <c r="D2201" s="1"/>
    </row>
    <row r="2202" spans="1:4" x14ac:dyDescent="0.25">
      <c r="A2202" s="1"/>
      <c r="B2202" s="1"/>
      <c r="C2202" s="1"/>
      <c r="D2202" s="1"/>
    </row>
    <row r="2203" spans="1:4" x14ac:dyDescent="0.25">
      <c r="A2203" s="1"/>
      <c r="B2203" s="1"/>
      <c r="C2203" s="1"/>
      <c r="D2203" s="1"/>
    </row>
    <row r="2204" spans="1:4" x14ac:dyDescent="0.25">
      <c r="A2204" s="1"/>
      <c r="B2204" s="1"/>
      <c r="C2204" s="1"/>
      <c r="D2204" s="1"/>
    </row>
    <row r="2205" spans="1:4" x14ac:dyDescent="0.25">
      <c r="A2205" s="1"/>
      <c r="B2205" s="1"/>
      <c r="C2205" s="1"/>
      <c r="D2205" s="1"/>
    </row>
    <row r="2206" spans="1:4" x14ac:dyDescent="0.25">
      <c r="A2206" s="1"/>
      <c r="B2206" s="1"/>
      <c r="C2206" s="1"/>
      <c r="D2206" s="1"/>
    </row>
    <row r="2207" spans="1:4" x14ac:dyDescent="0.25">
      <c r="A2207" s="1"/>
      <c r="B2207" s="1"/>
      <c r="C2207" s="1"/>
      <c r="D2207" s="1"/>
    </row>
    <row r="2208" spans="1:4" x14ac:dyDescent="0.25">
      <c r="A2208" s="1"/>
      <c r="B2208" s="1"/>
      <c r="C2208" s="1"/>
      <c r="D2208" s="1"/>
    </row>
    <row r="2209" spans="1:4" x14ac:dyDescent="0.25">
      <c r="A2209" s="1"/>
      <c r="B2209" s="1"/>
      <c r="C2209" s="1"/>
      <c r="D2209" s="1"/>
    </row>
    <row r="2210" spans="1:4" x14ac:dyDescent="0.25">
      <c r="A2210" s="1"/>
      <c r="B2210" s="1"/>
      <c r="C2210" s="1"/>
      <c r="D2210" s="1"/>
    </row>
    <row r="2211" spans="1:4" x14ac:dyDescent="0.25">
      <c r="A2211" s="1"/>
      <c r="B2211" s="1"/>
      <c r="C2211" s="1"/>
      <c r="D2211" s="1"/>
    </row>
    <row r="2212" spans="1:4" x14ac:dyDescent="0.25">
      <c r="A2212" s="1"/>
      <c r="B2212" s="1"/>
      <c r="C2212" s="1"/>
      <c r="D2212" s="1"/>
    </row>
    <row r="2213" spans="1:4" x14ac:dyDescent="0.25">
      <c r="A2213" s="1"/>
      <c r="B2213" s="1"/>
      <c r="C2213" s="1"/>
      <c r="D2213" s="1"/>
    </row>
    <row r="2214" spans="1:4" x14ac:dyDescent="0.25">
      <c r="A2214" s="1"/>
      <c r="B2214" s="1"/>
      <c r="C2214" s="1"/>
      <c r="D2214" s="1"/>
    </row>
    <row r="2215" spans="1:4" x14ac:dyDescent="0.25">
      <c r="A2215" s="1"/>
      <c r="B2215" s="1"/>
      <c r="C2215" s="1"/>
      <c r="D2215" s="1"/>
    </row>
    <row r="2216" spans="1:4" x14ac:dyDescent="0.25">
      <c r="A2216" s="1"/>
      <c r="B2216" s="1"/>
      <c r="C2216" s="1"/>
      <c r="D2216" s="1"/>
    </row>
    <row r="2217" spans="1:4" x14ac:dyDescent="0.25">
      <c r="A2217" s="1"/>
      <c r="B2217" s="1"/>
      <c r="C2217" s="1"/>
      <c r="D2217" s="1"/>
    </row>
    <row r="2218" spans="1:4" x14ac:dyDescent="0.25">
      <c r="A2218" s="1"/>
      <c r="B2218" s="1"/>
      <c r="C2218" s="1"/>
      <c r="D2218" s="1"/>
    </row>
    <row r="2219" spans="1:4" x14ac:dyDescent="0.25">
      <c r="A2219" s="1"/>
      <c r="B2219" s="1"/>
      <c r="C2219" s="1"/>
      <c r="D2219" s="1"/>
    </row>
    <row r="2220" spans="1:4" x14ac:dyDescent="0.25">
      <c r="A2220" s="1"/>
      <c r="B2220" s="1"/>
      <c r="C2220" s="1"/>
      <c r="D2220" s="1"/>
    </row>
    <row r="2221" spans="1:4" x14ac:dyDescent="0.25">
      <c r="A2221" s="1"/>
      <c r="B2221" s="1"/>
      <c r="C2221" s="1"/>
      <c r="D2221" s="1"/>
    </row>
    <row r="2222" spans="1:4" x14ac:dyDescent="0.25">
      <c r="A2222" s="1"/>
      <c r="B2222" s="1"/>
      <c r="C2222" s="1"/>
      <c r="D2222" s="1"/>
    </row>
    <row r="2223" spans="1:4" x14ac:dyDescent="0.25">
      <c r="A2223" s="1"/>
      <c r="B2223" s="1"/>
      <c r="C2223" s="1"/>
      <c r="D2223" s="1"/>
    </row>
    <row r="2224" spans="1:4" x14ac:dyDescent="0.25">
      <c r="A2224" s="1"/>
      <c r="B2224" s="1"/>
      <c r="C2224" s="1"/>
      <c r="D2224" s="1"/>
    </row>
    <row r="2225" spans="1:4" x14ac:dyDescent="0.25">
      <c r="A2225" s="1"/>
      <c r="B2225" s="1"/>
      <c r="C2225" s="1"/>
      <c r="D2225" s="1"/>
    </row>
    <row r="2226" spans="1:4" x14ac:dyDescent="0.25">
      <c r="A2226" s="1"/>
      <c r="B2226" s="1"/>
      <c r="C2226" s="1"/>
      <c r="D2226" s="1"/>
    </row>
    <row r="2227" spans="1:4" x14ac:dyDescent="0.25">
      <c r="A2227" s="1"/>
      <c r="B2227" s="1"/>
      <c r="C2227" s="1"/>
      <c r="D2227" s="1"/>
    </row>
    <row r="2228" spans="1:4" x14ac:dyDescent="0.25">
      <c r="A2228" s="1"/>
      <c r="B2228" s="1"/>
      <c r="C2228" s="1"/>
      <c r="D2228" s="1"/>
    </row>
    <row r="2229" spans="1:4" x14ac:dyDescent="0.25">
      <c r="A2229" s="1"/>
      <c r="B2229" s="1"/>
      <c r="C2229" s="1"/>
      <c r="D2229" s="1"/>
    </row>
    <row r="2230" spans="1:4" x14ac:dyDescent="0.25">
      <c r="A2230" s="1"/>
      <c r="B2230" s="1"/>
      <c r="C2230" s="1"/>
      <c r="D2230" s="1"/>
    </row>
    <row r="2231" spans="1:4" x14ac:dyDescent="0.25">
      <c r="A2231" s="1"/>
      <c r="B2231" s="1"/>
      <c r="C2231" s="1"/>
      <c r="D2231" s="1"/>
    </row>
    <row r="2232" spans="1:4" x14ac:dyDescent="0.25">
      <c r="A2232" s="1"/>
      <c r="B2232" s="1"/>
      <c r="C2232" s="1"/>
      <c r="D2232" s="1"/>
    </row>
    <row r="2233" spans="1:4" x14ac:dyDescent="0.25">
      <c r="A2233" s="1"/>
      <c r="B2233" s="1"/>
      <c r="C2233" s="1"/>
      <c r="D2233" s="1"/>
    </row>
    <row r="2234" spans="1:4" x14ac:dyDescent="0.25">
      <c r="A2234" s="1"/>
      <c r="B2234" s="1"/>
      <c r="C2234" s="1"/>
      <c r="D2234" s="1"/>
    </row>
    <row r="2235" spans="1:4" x14ac:dyDescent="0.25">
      <c r="A2235" s="1"/>
      <c r="B2235" s="1"/>
      <c r="C2235" s="1"/>
      <c r="D2235" s="1"/>
    </row>
    <row r="2236" spans="1:4" x14ac:dyDescent="0.25">
      <c r="A2236" s="1"/>
      <c r="B2236" s="1"/>
      <c r="C2236" s="1"/>
      <c r="D2236" s="1"/>
    </row>
    <row r="2237" spans="1:4" x14ac:dyDescent="0.25">
      <c r="A2237" s="1"/>
      <c r="B2237" s="1"/>
      <c r="C2237" s="1"/>
      <c r="D2237" s="1"/>
    </row>
    <row r="2238" spans="1:4" x14ac:dyDescent="0.25">
      <c r="A2238" s="1"/>
      <c r="B2238" s="1"/>
      <c r="C2238" s="1"/>
      <c r="D2238" s="1"/>
    </row>
    <row r="2239" spans="1:4" x14ac:dyDescent="0.25">
      <c r="A2239" s="1"/>
      <c r="B2239" s="1"/>
      <c r="C2239" s="1"/>
      <c r="D2239" s="1"/>
    </row>
    <row r="2240" spans="1:4" x14ac:dyDescent="0.25">
      <c r="A2240" s="1"/>
      <c r="B2240" s="1"/>
      <c r="C2240" s="1"/>
      <c r="D2240" s="1"/>
    </row>
    <row r="2241" spans="1:4" x14ac:dyDescent="0.25">
      <c r="A2241" s="1"/>
      <c r="B2241" s="1"/>
      <c r="C2241" s="1"/>
      <c r="D2241" s="1"/>
    </row>
    <row r="2242" spans="1:4" x14ac:dyDescent="0.25">
      <c r="A2242" s="1"/>
      <c r="B2242" s="1"/>
      <c r="C2242" s="1"/>
      <c r="D2242" s="1"/>
    </row>
    <row r="2243" spans="1:4" x14ac:dyDescent="0.25">
      <c r="A2243" s="1"/>
      <c r="B2243" s="1"/>
      <c r="C2243" s="1"/>
      <c r="D2243" s="1"/>
    </row>
    <row r="2244" spans="1:4" x14ac:dyDescent="0.25">
      <c r="A2244" s="1"/>
      <c r="B2244" s="1"/>
      <c r="C2244" s="1"/>
      <c r="D2244" s="1"/>
    </row>
    <row r="2245" spans="1:4" x14ac:dyDescent="0.25">
      <c r="A2245" s="1"/>
      <c r="B2245" s="1"/>
      <c r="C2245" s="1"/>
      <c r="D2245" s="1"/>
    </row>
    <row r="2246" spans="1:4" x14ac:dyDescent="0.25">
      <c r="A2246" s="1"/>
      <c r="B2246" s="1"/>
      <c r="C2246" s="1"/>
      <c r="D2246" s="1"/>
    </row>
    <row r="2247" spans="1:4" x14ac:dyDescent="0.25">
      <c r="A2247" s="1"/>
      <c r="B2247" s="1"/>
      <c r="C2247" s="1"/>
      <c r="D2247" s="1"/>
    </row>
    <row r="2248" spans="1:4" x14ac:dyDescent="0.25">
      <c r="A2248" s="1"/>
      <c r="B2248" s="1"/>
      <c r="C2248" s="1"/>
      <c r="D2248" s="1"/>
    </row>
    <row r="2249" spans="1:4" x14ac:dyDescent="0.25">
      <c r="A2249" s="1"/>
      <c r="B2249" s="1"/>
      <c r="C2249" s="1"/>
      <c r="D2249" s="1"/>
    </row>
    <row r="2250" spans="1:4" x14ac:dyDescent="0.25">
      <c r="A2250" s="1"/>
      <c r="B2250" s="1"/>
      <c r="C2250" s="1"/>
      <c r="D2250" s="1"/>
    </row>
    <row r="2251" spans="1:4" x14ac:dyDescent="0.25">
      <c r="A2251" s="1"/>
      <c r="B2251" s="1"/>
      <c r="C2251" s="1"/>
      <c r="D2251" s="1"/>
    </row>
    <row r="2252" spans="1:4" x14ac:dyDescent="0.25">
      <c r="A2252" s="1"/>
      <c r="B2252" s="1"/>
      <c r="C2252" s="1"/>
      <c r="D2252" s="1"/>
    </row>
    <row r="2253" spans="1:4" x14ac:dyDescent="0.25">
      <c r="A2253" s="1"/>
      <c r="B2253" s="1"/>
      <c r="C2253" s="1"/>
      <c r="D2253" s="1"/>
    </row>
    <row r="2254" spans="1:4" x14ac:dyDescent="0.25">
      <c r="A2254" s="1"/>
      <c r="B2254" s="1"/>
      <c r="C2254" s="1"/>
      <c r="D2254" s="1"/>
    </row>
    <row r="2255" spans="1:4" x14ac:dyDescent="0.25">
      <c r="A2255" s="1"/>
      <c r="B2255" s="1"/>
      <c r="C2255" s="1"/>
      <c r="D2255" s="1"/>
    </row>
    <row r="2256" spans="1:4" x14ac:dyDescent="0.25">
      <c r="A2256" s="1"/>
      <c r="B2256" s="1"/>
      <c r="C2256" s="1"/>
      <c r="D2256" s="1"/>
    </row>
    <row r="2257" spans="1:4" x14ac:dyDescent="0.25">
      <c r="A2257" s="1"/>
      <c r="B2257" s="1"/>
      <c r="C2257" s="1"/>
      <c r="D2257" s="1"/>
    </row>
    <row r="2258" spans="1:4" x14ac:dyDescent="0.25">
      <c r="A2258" s="1"/>
      <c r="B2258" s="1"/>
      <c r="C2258" s="1"/>
      <c r="D2258" s="1"/>
    </row>
    <row r="2259" spans="1:4" x14ac:dyDescent="0.25">
      <c r="A2259" s="1"/>
      <c r="B2259" s="1"/>
      <c r="C2259" s="1"/>
      <c r="D2259" s="1"/>
    </row>
    <row r="2260" spans="1:4" x14ac:dyDescent="0.25">
      <c r="A2260" s="1"/>
      <c r="B2260" s="1"/>
      <c r="C2260" s="1"/>
      <c r="D2260" s="1"/>
    </row>
    <row r="2261" spans="1:4" x14ac:dyDescent="0.25">
      <c r="A2261" s="1"/>
      <c r="B2261" s="1"/>
      <c r="C2261" s="1"/>
      <c r="D2261" s="1"/>
    </row>
    <row r="2262" spans="1:4" x14ac:dyDescent="0.25">
      <c r="A2262" s="1"/>
      <c r="B2262" s="1"/>
      <c r="C2262" s="1"/>
      <c r="D2262" s="1"/>
    </row>
    <row r="2263" spans="1:4" x14ac:dyDescent="0.25">
      <c r="A2263" s="1"/>
      <c r="B2263" s="1"/>
      <c r="C2263" s="1"/>
      <c r="D2263" s="1"/>
    </row>
    <row r="2264" spans="1:4" x14ac:dyDescent="0.25">
      <c r="A2264" s="1"/>
      <c r="B2264" s="1"/>
      <c r="C2264" s="1"/>
      <c r="D2264" s="1"/>
    </row>
    <row r="2265" spans="1:4" x14ac:dyDescent="0.25">
      <c r="A2265" s="1"/>
      <c r="B2265" s="1"/>
      <c r="C2265" s="1"/>
      <c r="D2265" s="1"/>
    </row>
    <row r="2266" spans="1:4" x14ac:dyDescent="0.25">
      <c r="A2266" s="1"/>
      <c r="B2266" s="1"/>
      <c r="C2266" s="1"/>
      <c r="D2266" s="1"/>
    </row>
    <row r="2267" spans="1:4" x14ac:dyDescent="0.25">
      <c r="A2267" s="1"/>
      <c r="B2267" s="1"/>
      <c r="C2267" s="1"/>
      <c r="D2267" s="1"/>
    </row>
    <row r="2268" spans="1:4" x14ac:dyDescent="0.25">
      <c r="A2268" s="1"/>
      <c r="B2268" s="1"/>
      <c r="C2268" s="1"/>
      <c r="D2268" s="1"/>
    </row>
    <row r="2269" spans="1:4" x14ac:dyDescent="0.25">
      <c r="A2269" s="1"/>
      <c r="B2269" s="1"/>
      <c r="C2269" s="1"/>
      <c r="D2269" s="1"/>
    </row>
    <row r="2270" spans="1:4" x14ac:dyDescent="0.25">
      <c r="A2270" s="1"/>
      <c r="B2270" s="1"/>
      <c r="C2270" s="1"/>
      <c r="D2270" s="1"/>
    </row>
    <row r="2271" spans="1:4" x14ac:dyDescent="0.25">
      <c r="A2271" s="1"/>
      <c r="B2271" s="1"/>
      <c r="C2271" s="1"/>
      <c r="D2271" s="1"/>
    </row>
    <row r="2272" spans="1:4" x14ac:dyDescent="0.25">
      <c r="A2272" s="1"/>
      <c r="B2272" s="1"/>
      <c r="C2272" s="1"/>
      <c r="D2272" s="1"/>
    </row>
    <row r="2273" spans="1:4" x14ac:dyDescent="0.25">
      <c r="A2273" s="1"/>
      <c r="B2273" s="1"/>
      <c r="C2273" s="1"/>
      <c r="D2273" s="1"/>
    </row>
    <row r="2274" spans="1:4" x14ac:dyDescent="0.25">
      <c r="A2274" s="1"/>
      <c r="B2274" s="1"/>
      <c r="C2274" s="1"/>
      <c r="D2274" s="1"/>
    </row>
    <row r="2275" spans="1:4" x14ac:dyDescent="0.25">
      <c r="A2275" s="1"/>
      <c r="B2275" s="1"/>
      <c r="C2275" s="1"/>
      <c r="D2275" s="1"/>
    </row>
    <row r="2276" spans="1:4" x14ac:dyDescent="0.25">
      <c r="A2276" s="1"/>
      <c r="B2276" s="1"/>
      <c r="C2276" s="1"/>
      <c r="D2276" s="1"/>
    </row>
    <row r="2277" spans="1:4" x14ac:dyDescent="0.25">
      <c r="A2277" s="1"/>
      <c r="B2277" s="1"/>
      <c r="C2277" s="1"/>
      <c r="D2277" s="1"/>
    </row>
    <row r="2278" spans="1:4" x14ac:dyDescent="0.25">
      <c r="A2278" s="1"/>
      <c r="B2278" s="1"/>
      <c r="C2278" s="1"/>
      <c r="D2278" s="1"/>
    </row>
    <row r="2279" spans="1:4" x14ac:dyDescent="0.25">
      <c r="A2279" s="1"/>
      <c r="B2279" s="1"/>
      <c r="C2279" s="1"/>
      <c r="D2279" s="1"/>
    </row>
    <row r="2280" spans="1:4" x14ac:dyDescent="0.25">
      <c r="A2280" s="1"/>
      <c r="B2280" s="1"/>
      <c r="C2280" s="1"/>
      <c r="D2280" s="1"/>
    </row>
    <row r="2281" spans="1:4" x14ac:dyDescent="0.25">
      <c r="A2281" s="1"/>
      <c r="B2281" s="1"/>
      <c r="C2281" s="1"/>
      <c r="D2281" s="1"/>
    </row>
    <row r="2282" spans="1:4" x14ac:dyDescent="0.25">
      <c r="A2282" s="1"/>
      <c r="B2282" s="1"/>
      <c r="C2282" s="1"/>
      <c r="D2282" s="1"/>
    </row>
    <row r="2283" spans="1:4" x14ac:dyDescent="0.25">
      <c r="A2283" s="1"/>
      <c r="B2283" s="1"/>
      <c r="C2283" s="1"/>
      <c r="D2283" s="1"/>
    </row>
    <row r="2284" spans="1:4" x14ac:dyDescent="0.25">
      <c r="A2284" s="1"/>
      <c r="B2284" s="1"/>
      <c r="C2284" s="1"/>
      <c r="D2284" s="1"/>
    </row>
    <row r="2285" spans="1:4" x14ac:dyDescent="0.25">
      <c r="A2285" s="1"/>
      <c r="B2285" s="1"/>
      <c r="C2285" s="1"/>
      <c r="D2285" s="1"/>
    </row>
    <row r="2286" spans="1:4" x14ac:dyDescent="0.25">
      <c r="A2286" s="1"/>
      <c r="B2286" s="1"/>
      <c r="C2286" s="1"/>
      <c r="D2286" s="1"/>
    </row>
    <row r="2287" spans="1:4" x14ac:dyDescent="0.25">
      <c r="A2287" s="1"/>
      <c r="B2287" s="1"/>
      <c r="C2287" s="1"/>
      <c r="D2287" s="1"/>
    </row>
    <row r="2288" spans="1:4" x14ac:dyDescent="0.25">
      <c r="A2288" s="1"/>
      <c r="B2288" s="1"/>
      <c r="C2288" s="1"/>
      <c r="D2288" s="1"/>
    </row>
    <row r="2289" spans="1:4" x14ac:dyDescent="0.25">
      <c r="A2289" s="1"/>
      <c r="B2289" s="1"/>
      <c r="C2289" s="1"/>
      <c r="D2289" s="1"/>
    </row>
    <row r="2290" spans="1:4" x14ac:dyDescent="0.25">
      <c r="A2290" s="1"/>
      <c r="B2290" s="1"/>
      <c r="C2290" s="1"/>
      <c r="D2290" s="1"/>
    </row>
    <row r="2291" spans="1:4" x14ac:dyDescent="0.25">
      <c r="A2291" s="1"/>
      <c r="B2291" s="1"/>
      <c r="C2291" s="1"/>
      <c r="D2291" s="1"/>
    </row>
    <row r="2292" spans="1:4" x14ac:dyDescent="0.25">
      <c r="A2292" s="1"/>
      <c r="B2292" s="1"/>
      <c r="C2292" s="1"/>
      <c r="D2292" s="1"/>
    </row>
    <row r="2293" spans="1:4" x14ac:dyDescent="0.25">
      <c r="A2293" s="1"/>
      <c r="B2293" s="1"/>
      <c r="C2293" s="1"/>
      <c r="D2293" s="1"/>
    </row>
    <row r="2294" spans="1:4" x14ac:dyDescent="0.25">
      <c r="A2294" s="1"/>
      <c r="B2294" s="1"/>
      <c r="C2294" s="1"/>
      <c r="D2294" s="1"/>
    </row>
    <row r="2295" spans="1:4" x14ac:dyDescent="0.25">
      <c r="A2295" s="1"/>
      <c r="B2295" s="1"/>
      <c r="C2295" s="1"/>
      <c r="D2295" s="1"/>
    </row>
    <row r="2296" spans="1:4" x14ac:dyDescent="0.25">
      <c r="A2296" s="1"/>
      <c r="B2296" s="1"/>
      <c r="C2296" s="1"/>
      <c r="D2296" s="1"/>
    </row>
    <row r="2297" spans="1:4" x14ac:dyDescent="0.25">
      <c r="A2297" s="1"/>
      <c r="B2297" s="1"/>
      <c r="C2297" s="1"/>
      <c r="D2297" s="1"/>
    </row>
    <row r="2298" spans="1:4" x14ac:dyDescent="0.25">
      <c r="A2298" s="1"/>
      <c r="B2298" s="1"/>
      <c r="C2298" s="1"/>
      <c r="D2298" s="1"/>
    </row>
    <row r="2299" spans="1:4" x14ac:dyDescent="0.25">
      <c r="A2299" s="1"/>
      <c r="B2299" s="1"/>
      <c r="C2299" s="1"/>
      <c r="D2299" s="1"/>
    </row>
    <row r="2300" spans="1:4" x14ac:dyDescent="0.25">
      <c r="A2300" s="1"/>
      <c r="B2300" s="1"/>
      <c r="C2300" s="1"/>
      <c r="D2300" s="1"/>
    </row>
    <row r="2301" spans="1:4" x14ac:dyDescent="0.25">
      <c r="A2301" s="1"/>
      <c r="B2301" s="1"/>
      <c r="C2301" s="1"/>
      <c r="D2301" s="1"/>
    </row>
    <row r="2302" spans="1:4" x14ac:dyDescent="0.25">
      <c r="A2302" s="1"/>
      <c r="B2302" s="1"/>
      <c r="C2302" s="1"/>
      <c r="D2302" s="1"/>
    </row>
    <row r="2303" spans="1:4" x14ac:dyDescent="0.25">
      <c r="A2303" s="1"/>
      <c r="B2303" s="1"/>
      <c r="C2303" s="1"/>
      <c r="D2303" s="1"/>
    </row>
    <row r="2304" spans="1:4" x14ac:dyDescent="0.25">
      <c r="A2304" s="1"/>
      <c r="B2304" s="1"/>
      <c r="C2304" s="1"/>
      <c r="D2304" s="1"/>
    </row>
    <row r="2305" spans="1:4" x14ac:dyDescent="0.25">
      <c r="A2305" s="1"/>
      <c r="B2305" s="1"/>
      <c r="C2305" s="1"/>
      <c r="D2305" s="1"/>
    </row>
    <row r="2306" spans="1:4" x14ac:dyDescent="0.25">
      <c r="A2306" s="1"/>
      <c r="B2306" s="1"/>
      <c r="C2306" s="1"/>
      <c r="D2306" s="1"/>
    </row>
    <row r="2307" spans="1:4" x14ac:dyDescent="0.25">
      <c r="A2307" s="1"/>
      <c r="B2307" s="1"/>
      <c r="C2307" s="1"/>
      <c r="D2307" s="1"/>
    </row>
    <row r="2308" spans="1:4" x14ac:dyDescent="0.25">
      <c r="A2308" s="1"/>
      <c r="B2308" s="1"/>
      <c r="C2308" s="1"/>
      <c r="D2308" s="1"/>
    </row>
    <row r="2309" spans="1:4" x14ac:dyDescent="0.25">
      <c r="A2309" s="1"/>
      <c r="B2309" s="1"/>
      <c r="C2309" s="1"/>
      <c r="D2309" s="1"/>
    </row>
    <row r="2310" spans="1:4" x14ac:dyDescent="0.25">
      <c r="A2310" s="1"/>
      <c r="B2310" s="1"/>
      <c r="C2310" s="1"/>
      <c r="D2310" s="1"/>
    </row>
    <row r="2311" spans="1:4" x14ac:dyDescent="0.25">
      <c r="A2311" s="1"/>
      <c r="B2311" s="1"/>
      <c r="C2311" s="1"/>
      <c r="D2311" s="1"/>
    </row>
    <row r="2312" spans="1:4" x14ac:dyDescent="0.25">
      <c r="A2312" s="1"/>
      <c r="B2312" s="1"/>
      <c r="C2312" s="1"/>
      <c r="D2312" s="1"/>
    </row>
    <row r="2313" spans="1:4" x14ac:dyDescent="0.25">
      <c r="A2313" s="1"/>
      <c r="B2313" s="1"/>
      <c r="C2313" s="1"/>
      <c r="D2313" s="1"/>
    </row>
    <row r="2314" spans="1:4" x14ac:dyDescent="0.25">
      <c r="A2314" s="1"/>
      <c r="B2314" s="1"/>
      <c r="C2314" s="1"/>
      <c r="D2314" s="1"/>
    </row>
    <row r="2315" spans="1:4" x14ac:dyDescent="0.25">
      <c r="A2315" s="1"/>
      <c r="B2315" s="1"/>
      <c r="C2315" s="1"/>
      <c r="D2315" s="1"/>
    </row>
    <row r="2316" spans="1:4" x14ac:dyDescent="0.25">
      <c r="A2316" s="1"/>
      <c r="B2316" s="1"/>
      <c r="C2316" s="1"/>
      <c r="D2316" s="1"/>
    </row>
    <row r="2317" spans="1:4" x14ac:dyDescent="0.25">
      <c r="A2317" s="1"/>
      <c r="B2317" s="1"/>
      <c r="C2317" s="1"/>
      <c r="D2317" s="1"/>
    </row>
    <row r="2318" spans="1:4" x14ac:dyDescent="0.25">
      <c r="A2318" s="1"/>
      <c r="B2318" s="1"/>
      <c r="C2318" s="1"/>
      <c r="D2318" s="1"/>
    </row>
    <row r="2319" spans="1:4" x14ac:dyDescent="0.25">
      <c r="A2319" s="1"/>
      <c r="B2319" s="1"/>
      <c r="C2319" s="1"/>
      <c r="D2319" s="1"/>
    </row>
    <row r="2320" spans="1:4" x14ac:dyDescent="0.25">
      <c r="A2320" s="1"/>
      <c r="B2320" s="1"/>
      <c r="C2320" s="1"/>
      <c r="D2320" s="1"/>
    </row>
    <row r="2321" spans="1:4" x14ac:dyDescent="0.25">
      <c r="A2321" s="1"/>
      <c r="B2321" s="1"/>
      <c r="C2321" s="1"/>
      <c r="D2321" s="1"/>
    </row>
    <row r="2322" spans="1:4" x14ac:dyDescent="0.25">
      <c r="A2322" s="1"/>
      <c r="B2322" s="1"/>
      <c r="C2322" s="1"/>
      <c r="D2322" s="1"/>
    </row>
    <row r="2323" spans="1:4" x14ac:dyDescent="0.25">
      <c r="A2323" s="1"/>
      <c r="B2323" s="1"/>
      <c r="C2323" s="1"/>
      <c r="D2323" s="1"/>
    </row>
    <row r="2324" spans="1:4" x14ac:dyDescent="0.25">
      <c r="A2324" s="1"/>
      <c r="B2324" s="1"/>
      <c r="C2324" s="1"/>
      <c r="D2324" s="1"/>
    </row>
    <row r="2325" spans="1:4" x14ac:dyDescent="0.25">
      <c r="A2325" s="1"/>
      <c r="B2325" s="1"/>
      <c r="C2325" s="1"/>
      <c r="D2325" s="1"/>
    </row>
    <row r="2326" spans="1:4" x14ac:dyDescent="0.25">
      <c r="A2326" s="1"/>
      <c r="B2326" s="1"/>
      <c r="C2326" s="1"/>
      <c r="D2326" s="1"/>
    </row>
    <row r="2327" spans="1:4" x14ac:dyDescent="0.25">
      <c r="A2327" s="1"/>
      <c r="B2327" s="1"/>
      <c r="C2327" s="1"/>
      <c r="D2327" s="1"/>
    </row>
    <row r="2328" spans="1:4" x14ac:dyDescent="0.25">
      <c r="A2328" s="1"/>
      <c r="B2328" s="1"/>
      <c r="C2328" s="1"/>
      <c r="D2328" s="1"/>
    </row>
    <row r="2329" spans="1:4" x14ac:dyDescent="0.25">
      <c r="A2329" s="1"/>
      <c r="B2329" s="1"/>
      <c r="C2329" s="1"/>
      <c r="D2329" s="1"/>
    </row>
    <row r="2330" spans="1:4" x14ac:dyDescent="0.25">
      <c r="A2330" s="1"/>
      <c r="B2330" s="1"/>
      <c r="C2330" s="1"/>
      <c r="D2330" s="1"/>
    </row>
    <row r="2331" spans="1:4" x14ac:dyDescent="0.25">
      <c r="A2331" s="1"/>
      <c r="B2331" s="1"/>
      <c r="C2331" s="1"/>
      <c r="D2331" s="1"/>
    </row>
    <row r="2332" spans="1:4" x14ac:dyDescent="0.25">
      <c r="A2332" s="1"/>
      <c r="B2332" s="1"/>
      <c r="C2332" s="1"/>
      <c r="D2332" s="1"/>
    </row>
    <row r="2333" spans="1:4" x14ac:dyDescent="0.25">
      <c r="A2333" s="1"/>
      <c r="B2333" s="1"/>
      <c r="C2333" s="1"/>
      <c r="D2333" s="1"/>
    </row>
    <row r="2334" spans="1:4" x14ac:dyDescent="0.25">
      <c r="A2334" s="1"/>
      <c r="B2334" s="1"/>
      <c r="C2334" s="1"/>
      <c r="D2334" s="1"/>
    </row>
    <row r="2335" spans="1:4" x14ac:dyDescent="0.25">
      <c r="A2335" s="1"/>
      <c r="B2335" s="1"/>
      <c r="C2335" s="1"/>
      <c r="D2335" s="1"/>
    </row>
    <row r="2336" spans="1:4" x14ac:dyDescent="0.25">
      <c r="A2336" s="1"/>
      <c r="B2336" s="1"/>
      <c r="C2336" s="1"/>
      <c r="D2336" s="1"/>
    </row>
    <row r="2337" spans="1:4" x14ac:dyDescent="0.25">
      <c r="A2337" s="1"/>
      <c r="B2337" s="1"/>
      <c r="C2337" s="1"/>
      <c r="D2337" s="1"/>
    </row>
    <row r="2338" spans="1:4" x14ac:dyDescent="0.25">
      <c r="A2338" s="1"/>
      <c r="B2338" s="1"/>
      <c r="C2338" s="1"/>
      <c r="D2338" s="1"/>
    </row>
    <row r="2339" spans="1:4" x14ac:dyDescent="0.25">
      <c r="A2339" s="1"/>
      <c r="B2339" s="1"/>
      <c r="C2339" s="1"/>
      <c r="D2339" s="1"/>
    </row>
    <row r="2340" spans="1:4" x14ac:dyDescent="0.25">
      <c r="A2340" s="1"/>
      <c r="B2340" s="1"/>
      <c r="C2340" s="1"/>
      <c r="D2340" s="1"/>
    </row>
    <row r="2341" spans="1:4" x14ac:dyDescent="0.25">
      <c r="A2341" s="1"/>
      <c r="B2341" s="1"/>
      <c r="C2341" s="1"/>
      <c r="D2341" s="1"/>
    </row>
    <row r="2342" spans="1:4" x14ac:dyDescent="0.25">
      <c r="A2342" s="1"/>
      <c r="B2342" s="1"/>
      <c r="C2342" s="1"/>
      <c r="D2342" s="1"/>
    </row>
    <row r="2343" spans="1:4" x14ac:dyDescent="0.25">
      <c r="A2343" s="1"/>
      <c r="B2343" s="1"/>
      <c r="C2343" s="1"/>
      <c r="D2343" s="1"/>
    </row>
    <row r="2344" spans="1:4" x14ac:dyDescent="0.25">
      <c r="A2344" s="1"/>
      <c r="B2344" s="1"/>
      <c r="C2344" s="1"/>
      <c r="D2344" s="1"/>
    </row>
    <row r="2345" spans="1:4" x14ac:dyDescent="0.25">
      <c r="A2345" s="1"/>
      <c r="B2345" s="1"/>
      <c r="C2345" s="1"/>
      <c r="D2345" s="1"/>
    </row>
    <row r="2346" spans="1:4" x14ac:dyDescent="0.25">
      <c r="A2346" s="1"/>
      <c r="B2346" s="1"/>
      <c r="C2346" s="1"/>
      <c r="D2346" s="1"/>
    </row>
    <row r="2347" spans="1:4" x14ac:dyDescent="0.25">
      <c r="A2347" s="1"/>
      <c r="B2347" s="1"/>
      <c r="C2347" s="1"/>
      <c r="D2347" s="1"/>
    </row>
    <row r="2348" spans="1:4" x14ac:dyDescent="0.25">
      <c r="A2348" s="1"/>
      <c r="B2348" s="1"/>
      <c r="C2348" s="1"/>
      <c r="D2348" s="1"/>
    </row>
    <row r="2349" spans="1:4" x14ac:dyDescent="0.25">
      <c r="A2349" s="1"/>
      <c r="B2349" s="1"/>
      <c r="C2349" s="1"/>
      <c r="D2349" s="1"/>
    </row>
    <row r="2350" spans="1:4" x14ac:dyDescent="0.25">
      <c r="A2350" s="1"/>
      <c r="B2350" s="1"/>
      <c r="C2350" s="1"/>
      <c r="D2350" s="1"/>
    </row>
    <row r="2351" spans="1:4" x14ac:dyDescent="0.25">
      <c r="A2351" s="1"/>
      <c r="B2351" s="1"/>
      <c r="C2351" s="1"/>
      <c r="D2351" s="1"/>
    </row>
    <row r="2352" spans="1:4" x14ac:dyDescent="0.25">
      <c r="A2352" s="1"/>
      <c r="B2352" s="1"/>
      <c r="C2352" s="1"/>
      <c r="D2352" s="1"/>
    </row>
    <row r="2353" spans="1:4" x14ac:dyDescent="0.25">
      <c r="A2353" s="1"/>
      <c r="B2353" s="1"/>
      <c r="C2353" s="1"/>
      <c r="D2353" s="1"/>
    </row>
    <row r="2354" spans="1:4" x14ac:dyDescent="0.25">
      <c r="A2354" s="1"/>
      <c r="B2354" s="1"/>
      <c r="C2354" s="1"/>
      <c r="D2354" s="1"/>
    </row>
    <row r="2355" spans="1:4" x14ac:dyDescent="0.25">
      <c r="A2355" s="1"/>
      <c r="B2355" s="1"/>
      <c r="C2355" s="1"/>
      <c r="D2355" s="1"/>
    </row>
    <row r="2356" spans="1:4" x14ac:dyDescent="0.25">
      <c r="A2356" s="1"/>
      <c r="B2356" s="1"/>
      <c r="C2356" s="1"/>
      <c r="D2356" s="1"/>
    </row>
    <row r="2357" spans="1:4" x14ac:dyDescent="0.25">
      <c r="A2357" s="1"/>
      <c r="B2357" s="1"/>
      <c r="C2357" s="1"/>
      <c r="D2357" s="1"/>
    </row>
    <row r="2358" spans="1:4" x14ac:dyDescent="0.25">
      <c r="A2358" s="1"/>
      <c r="B2358" s="1"/>
      <c r="C2358" s="1"/>
      <c r="D2358" s="1"/>
    </row>
    <row r="2359" spans="1:4" x14ac:dyDescent="0.25">
      <c r="A2359" s="1"/>
      <c r="B2359" s="1"/>
      <c r="C2359" s="1"/>
      <c r="D2359" s="1"/>
    </row>
    <row r="2360" spans="1:4" x14ac:dyDescent="0.25">
      <c r="A2360" s="1"/>
      <c r="B2360" s="1"/>
      <c r="C2360" s="1"/>
      <c r="D2360" s="1"/>
    </row>
    <row r="2361" spans="1:4" x14ac:dyDescent="0.25">
      <c r="A2361" s="1"/>
      <c r="B2361" s="1"/>
      <c r="C2361" s="1"/>
      <c r="D2361" s="1"/>
    </row>
    <row r="2362" spans="1:4" x14ac:dyDescent="0.25">
      <c r="A2362" s="1"/>
      <c r="B2362" s="1"/>
      <c r="C2362" s="1"/>
      <c r="D2362" s="1"/>
    </row>
    <row r="2363" spans="1:4" x14ac:dyDescent="0.25">
      <c r="A2363" s="1"/>
      <c r="B2363" s="1"/>
      <c r="C2363" s="1"/>
      <c r="D2363" s="1"/>
    </row>
    <row r="2364" spans="1:4" x14ac:dyDescent="0.25">
      <c r="A2364" s="1"/>
      <c r="B2364" s="1"/>
      <c r="C2364" s="1"/>
      <c r="D2364" s="1"/>
    </row>
    <row r="2365" spans="1:4" x14ac:dyDescent="0.25">
      <c r="A2365" s="1"/>
      <c r="B2365" s="1"/>
      <c r="C2365" s="1"/>
      <c r="D2365" s="1"/>
    </row>
    <row r="2366" spans="1:4" x14ac:dyDescent="0.25">
      <c r="A2366" s="1"/>
      <c r="B2366" s="1"/>
      <c r="C2366" s="1"/>
      <c r="D2366" s="1"/>
    </row>
    <row r="2367" spans="1:4" x14ac:dyDescent="0.25">
      <c r="A2367" s="1"/>
      <c r="B2367" s="1"/>
      <c r="C2367" s="1"/>
      <c r="D2367" s="1"/>
    </row>
    <row r="2368" spans="1:4" x14ac:dyDescent="0.25">
      <c r="A2368" s="1"/>
      <c r="B2368" s="1"/>
      <c r="C2368" s="1"/>
      <c r="D2368" s="1"/>
    </row>
    <row r="2369" spans="1:4" x14ac:dyDescent="0.25">
      <c r="A2369" s="1"/>
      <c r="B2369" s="1"/>
      <c r="C2369" s="1"/>
      <c r="D2369" s="1"/>
    </row>
    <row r="2370" spans="1:4" x14ac:dyDescent="0.25">
      <c r="A2370" s="1"/>
      <c r="B2370" s="1"/>
      <c r="C2370" s="1"/>
      <c r="D2370" s="1"/>
    </row>
    <row r="2371" spans="1:4" x14ac:dyDescent="0.25">
      <c r="A2371" s="1"/>
      <c r="B2371" s="1"/>
      <c r="C2371" s="1"/>
      <c r="D2371" s="1"/>
    </row>
    <row r="2372" spans="1:4" x14ac:dyDescent="0.25">
      <c r="A2372" s="1"/>
      <c r="B2372" s="1"/>
      <c r="C2372" s="1"/>
      <c r="D2372" s="1"/>
    </row>
    <row r="2373" spans="1:4" x14ac:dyDescent="0.25">
      <c r="A2373" s="1"/>
      <c r="B2373" s="1"/>
      <c r="C2373" s="1"/>
      <c r="D2373" s="1"/>
    </row>
    <row r="2374" spans="1:4" x14ac:dyDescent="0.25">
      <c r="A2374" s="1"/>
      <c r="B2374" s="1"/>
      <c r="C2374" s="1"/>
      <c r="D2374" s="1"/>
    </row>
    <row r="2375" spans="1:4" x14ac:dyDescent="0.25">
      <c r="A2375" s="1"/>
      <c r="B2375" s="1"/>
      <c r="C2375" s="1"/>
      <c r="D2375" s="1"/>
    </row>
    <row r="2376" spans="1:4" x14ac:dyDescent="0.25">
      <c r="A2376" s="1"/>
      <c r="B2376" s="1"/>
      <c r="C2376" s="1"/>
      <c r="D2376" s="1"/>
    </row>
    <row r="2377" spans="1:4" x14ac:dyDescent="0.25">
      <c r="A2377" s="1"/>
      <c r="B2377" s="1"/>
      <c r="C2377" s="1"/>
      <c r="D2377" s="1"/>
    </row>
    <row r="2378" spans="1:4" x14ac:dyDescent="0.25">
      <c r="A2378" s="1"/>
      <c r="B2378" s="1"/>
      <c r="C2378" s="1"/>
      <c r="D2378" s="1"/>
    </row>
    <row r="2379" spans="1:4" x14ac:dyDescent="0.25">
      <c r="A2379" s="1"/>
      <c r="B2379" s="1"/>
      <c r="C2379" s="1"/>
      <c r="D2379" s="1"/>
    </row>
    <row r="2380" spans="1:4" x14ac:dyDescent="0.25">
      <c r="A2380" s="1"/>
      <c r="B2380" s="1"/>
      <c r="C2380" s="1"/>
      <c r="D2380" s="1"/>
    </row>
    <row r="2381" spans="1:4" x14ac:dyDescent="0.25">
      <c r="A2381" s="1"/>
      <c r="B2381" s="1"/>
      <c r="C2381" s="1"/>
      <c r="D2381" s="1"/>
    </row>
    <row r="2382" spans="1:4" x14ac:dyDescent="0.25">
      <c r="A2382" s="1"/>
      <c r="B2382" s="1"/>
      <c r="C2382" s="1"/>
      <c r="D2382" s="1"/>
    </row>
    <row r="2383" spans="1:4" x14ac:dyDescent="0.25">
      <c r="A2383" s="1"/>
      <c r="B2383" s="1"/>
      <c r="C2383" s="1"/>
      <c r="D2383" s="1"/>
    </row>
    <row r="2384" spans="1:4" x14ac:dyDescent="0.25">
      <c r="A2384" s="1"/>
      <c r="B2384" s="1"/>
      <c r="C2384" s="1"/>
      <c r="D2384" s="1"/>
    </row>
    <row r="2385" spans="1:4" x14ac:dyDescent="0.25">
      <c r="A2385" s="1"/>
      <c r="B2385" s="1"/>
      <c r="C2385" s="1"/>
      <c r="D2385" s="1"/>
    </row>
    <row r="2386" spans="1:4" x14ac:dyDescent="0.25">
      <c r="A2386" s="1"/>
      <c r="B2386" s="1"/>
      <c r="C2386" s="1"/>
      <c r="D2386" s="1"/>
    </row>
    <row r="2387" spans="1:4" x14ac:dyDescent="0.25">
      <c r="A2387" s="1"/>
      <c r="B2387" s="1"/>
      <c r="C2387" s="1"/>
      <c r="D2387" s="1"/>
    </row>
    <row r="2388" spans="1:4" x14ac:dyDescent="0.25">
      <c r="A2388" s="1"/>
      <c r="B2388" s="1"/>
      <c r="C2388" s="1"/>
      <c r="D2388" s="1"/>
    </row>
    <row r="2389" spans="1:4" x14ac:dyDescent="0.25">
      <c r="A2389" s="1"/>
      <c r="B2389" s="1"/>
      <c r="C2389" s="1"/>
      <c r="D2389" s="1"/>
    </row>
    <row r="2390" spans="1:4" x14ac:dyDescent="0.25">
      <c r="A2390" s="1"/>
      <c r="B2390" s="1"/>
      <c r="C2390" s="1"/>
      <c r="D2390" s="1"/>
    </row>
    <row r="2391" spans="1:4" x14ac:dyDescent="0.25">
      <c r="A2391" s="1"/>
      <c r="B2391" s="1"/>
      <c r="C2391" s="1"/>
      <c r="D2391" s="1"/>
    </row>
    <row r="2392" spans="1:4" x14ac:dyDescent="0.25">
      <c r="A2392" s="1"/>
      <c r="B2392" s="1"/>
      <c r="C2392" s="1"/>
      <c r="D2392" s="1"/>
    </row>
    <row r="2393" spans="1:4" x14ac:dyDescent="0.25">
      <c r="A2393" s="1"/>
      <c r="B2393" s="1"/>
      <c r="C2393" s="1"/>
      <c r="D2393" s="1"/>
    </row>
    <row r="2394" spans="1:4" x14ac:dyDescent="0.25">
      <c r="A2394" s="1"/>
      <c r="B2394" s="1"/>
      <c r="C2394" s="1"/>
      <c r="D2394" s="1"/>
    </row>
    <row r="2395" spans="1:4" x14ac:dyDescent="0.25">
      <c r="A2395" s="1"/>
      <c r="B2395" s="1"/>
      <c r="C2395" s="1"/>
      <c r="D2395" s="1"/>
    </row>
    <row r="2396" spans="1:4" x14ac:dyDescent="0.25">
      <c r="A2396" s="1"/>
      <c r="B2396" s="1"/>
      <c r="C2396" s="1"/>
      <c r="D2396" s="1"/>
    </row>
    <row r="2397" spans="1:4" x14ac:dyDescent="0.25">
      <c r="A2397" s="1"/>
      <c r="B2397" s="1"/>
      <c r="C2397" s="1"/>
      <c r="D2397" s="1"/>
    </row>
    <row r="2398" spans="1:4" x14ac:dyDescent="0.25">
      <c r="A2398" s="1"/>
      <c r="B2398" s="1"/>
      <c r="C2398" s="1"/>
      <c r="D2398" s="1"/>
    </row>
    <row r="2399" spans="1:4" x14ac:dyDescent="0.25">
      <c r="A2399" s="1"/>
      <c r="B2399" s="1"/>
      <c r="C2399" s="1"/>
      <c r="D2399" s="1"/>
    </row>
    <row r="2400" spans="1:4" x14ac:dyDescent="0.25">
      <c r="A2400" s="1"/>
      <c r="B2400" s="1"/>
      <c r="C2400" s="1"/>
      <c r="D2400" s="1"/>
    </row>
    <row r="2401" spans="1:4" x14ac:dyDescent="0.25">
      <c r="A2401" s="1"/>
      <c r="B2401" s="1"/>
      <c r="C2401" s="1"/>
      <c r="D2401" s="1"/>
    </row>
    <row r="2402" spans="1:4" x14ac:dyDescent="0.25">
      <c r="A2402" s="1"/>
      <c r="B2402" s="1"/>
      <c r="C2402" s="1"/>
      <c r="D2402" s="1"/>
    </row>
    <row r="2403" spans="1:4" x14ac:dyDescent="0.25">
      <c r="A2403" s="1"/>
      <c r="B2403" s="1"/>
      <c r="C2403" s="1"/>
      <c r="D2403" s="1"/>
    </row>
    <row r="2404" spans="1:4" x14ac:dyDescent="0.25">
      <c r="A2404" s="1"/>
      <c r="B2404" s="1"/>
      <c r="C2404" s="1"/>
      <c r="D2404" s="1"/>
    </row>
    <row r="2405" spans="1:4" x14ac:dyDescent="0.25">
      <c r="A2405" s="1"/>
      <c r="B2405" s="1"/>
      <c r="C2405" s="1"/>
      <c r="D2405" s="1"/>
    </row>
    <row r="2406" spans="1:4" x14ac:dyDescent="0.25">
      <c r="A2406" s="1"/>
      <c r="B2406" s="1"/>
      <c r="C2406" s="1"/>
      <c r="D2406" s="1"/>
    </row>
    <row r="2407" spans="1:4" x14ac:dyDescent="0.25">
      <c r="A2407" s="1"/>
      <c r="B2407" s="1"/>
      <c r="C2407" s="1"/>
      <c r="D2407" s="1"/>
    </row>
    <row r="2408" spans="1:4" x14ac:dyDescent="0.25">
      <c r="A2408" s="1"/>
      <c r="B2408" s="1"/>
      <c r="C2408" s="1"/>
      <c r="D2408" s="1"/>
    </row>
    <row r="2409" spans="1:4" x14ac:dyDescent="0.25">
      <c r="A2409" s="1"/>
      <c r="B2409" s="1"/>
      <c r="C2409" s="1"/>
      <c r="D2409" s="1"/>
    </row>
    <row r="2410" spans="1:4" x14ac:dyDescent="0.25">
      <c r="A2410" s="1"/>
      <c r="B2410" s="1"/>
      <c r="C2410" s="1"/>
      <c r="D2410" s="1"/>
    </row>
    <row r="2411" spans="1:4" x14ac:dyDescent="0.25">
      <c r="A2411" s="1"/>
      <c r="B2411" s="1"/>
      <c r="C2411" s="1"/>
      <c r="D2411" s="1"/>
    </row>
    <row r="2412" spans="1:4" x14ac:dyDescent="0.25">
      <c r="A2412" s="1"/>
      <c r="B2412" s="1"/>
      <c r="C2412" s="1"/>
      <c r="D2412" s="1"/>
    </row>
    <row r="2413" spans="1:4" x14ac:dyDescent="0.25">
      <c r="A2413" s="1"/>
      <c r="B2413" s="1"/>
      <c r="C2413" s="1"/>
      <c r="D2413" s="1"/>
    </row>
    <row r="2414" spans="1:4" x14ac:dyDescent="0.25">
      <c r="A2414" s="1"/>
      <c r="B2414" s="1"/>
      <c r="C2414" s="1"/>
      <c r="D2414" s="1"/>
    </row>
    <row r="2415" spans="1:4" x14ac:dyDescent="0.25">
      <c r="A2415" s="1"/>
      <c r="B2415" s="1"/>
      <c r="C2415" s="1"/>
      <c r="D2415" s="1"/>
    </row>
    <row r="2416" spans="1:4" x14ac:dyDescent="0.25">
      <c r="A2416" s="1"/>
      <c r="B2416" s="1"/>
      <c r="C2416" s="1"/>
      <c r="D2416" s="1"/>
    </row>
    <row r="2417" spans="1:4" x14ac:dyDescent="0.25">
      <c r="A2417" s="1"/>
      <c r="B2417" s="1"/>
      <c r="C2417" s="1"/>
      <c r="D2417" s="1"/>
    </row>
    <row r="2418" spans="1:4" x14ac:dyDescent="0.25">
      <c r="A2418" s="1"/>
      <c r="B2418" s="1"/>
      <c r="C2418" s="1"/>
      <c r="D2418" s="1"/>
    </row>
    <row r="2419" spans="1:4" x14ac:dyDescent="0.25">
      <c r="A2419" s="1"/>
      <c r="B2419" s="1"/>
      <c r="C2419" s="1"/>
      <c r="D2419" s="1"/>
    </row>
    <row r="2420" spans="1:4" x14ac:dyDescent="0.25">
      <c r="A2420" s="1"/>
      <c r="B2420" s="1"/>
      <c r="C2420" s="1"/>
      <c r="D2420" s="1"/>
    </row>
    <row r="2421" spans="1:4" x14ac:dyDescent="0.25">
      <c r="A2421" s="1"/>
      <c r="B2421" s="1"/>
      <c r="C2421" s="1"/>
      <c r="D2421" s="1"/>
    </row>
    <row r="2422" spans="1:4" x14ac:dyDescent="0.25">
      <c r="A2422" s="1"/>
      <c r="B2422" s="1"/>
      <c r="C2422" s="1"/>
      <c r="D2422" s="1"/>
    </row>
    <row r="2423" spans="1:4" x14ac:dyDescent="0.25">
      <c r="A2423" s="1"/>
      <c r="B2423" s="1"/>
      <c r="C2423" s="1"/>
      <c r="D2423" s="1"/>
    </row>
    <row r="2424" spans="1:4" x14ac:dyDescent="0.25">
      <c r="A2424" s="1"/>
      <c r="B2424" s="1"/>
      <c r="C2424" s="1"/>
      <c r="D2424" s="1"/>
    </row>
    <row r="2425" spans="1:4" x14ac:dyDescent="0.25">
      <c r="A2425" s="1"/>
      <c r="B2425" s="1"/>
      <c r="C2425" s="1"/>
      <c r="D2425" s="1"/>
    </row>
    <row r="2426" spans="1:4" x14ac:dyDescent="0.25">
      <c r="A2426" s="1"/>
      <c r="B2426" s="1"/>
      <c r="C2426" s="1"/>
      <c r="D2426" s="1"/>
    </row>
    <row r="2427" spans="1:4" x14ac:dyDescent="0.25">
      <c r="A2427" s="1"/>
      <c r="B2427" s="1"/>
      <c r="C2427" s="1"/>
      <c r="D2427" s="1"/>
    </row>
    <row r="2428" spans="1:4" x14ac:dyDescent="0.25">
      <c r="A2428" s="1"/>
      <c r="B2428" s="1"/>
      <c r="C2428" s="1"/>
      <c r="D2428" s="1"/>
    </row>
    <row r="2429" spans="1:4" x14ac:dyDescent="0.25">
      <c r="A2429" s="1"/>
      <c r="B2429" s="1"/>
      <c r="C2429" s="1"/>
      <c r="D2429" s="1"/>
    </row>
    <row r="2430" spans="1:4" x14ac:dyDescent="0.25">
      <c r="A2430" s="1"/>
      <c r="B2430" s="1"/>
      <c r="C2430" s="1"/>
      <c r="D2430" s="1"/>
    </row>
    <row r="2431" spans="1:4" x14ac:dyDescent="0.25">
      <c r="A2431" s="1"/>
      <c r="B2431" s="1"/>
      <c r="C2431" s="1"/>
      <c r="D2431" s="1"/>
    </row>
    <row r="2432" spans="1:4" x14ac:dyDescent="0.25">
      <c r="A2432" s="1"/>
      <c r="B2432" s="1"/>
      <c r="C2432" s="1"/>
      <c r="D2432" s="1"/>
    </row>
    <row r="2433" spans="1:4" x14ac:dyDescent="0.25">
      <c r="A2433" s="1"/>
      <c r="B2433" s="1"/>
      <c r="C2433" s="1"/>
      <c r="D2433" s="1"/>
    </row>
    <row r="2434" spans="1:4" x14ac:dyDescent="0.25">
      <c r="A2434" s="1"/>
      <c r="B2434" s="1"/>
      <c r="C2434" s="1"/>
      <c r="D2434" s="1"/>
    </row>
    <row r="2435" spans="1:4" x14ac:dyDescent="0.25">
      <c r="A2435" s="1"/>
      <c r="B2435" s="1"/>
      <c r="C2435" s="1"/>
      <c r="D2435" s="1"/>
    </row>
    <row r="2436" spans="1:4" x14ac:dyDescent="0.25">
      <c r="A2436" s="1"/>
      <c r="B2436" s="1"/>
      <c r="C2436" s="1"/>
      <c r="D2436" s="1"/>
    </row>
    <row r="2437" spans="1:4" x14ac:dyDescent="0.25">
      <c r="A2437" s="1"/>
      <c r="B2437" s="1"/>
      <c r="C2437" s="1"/>
      <c r="D2437" s="1"/>
    </row>
    <row r="2438" spans="1:4" x14ac:dyDescent="0.25">
      <c r="A2438" s="1"/>
      <c r="B2438" s="1"/>
      <c r="C2438" s="1"/>
      <c r="D2438" s="1"/>
    </row>
    <row r="2439" spans="1:4" x14ac:dyDescent="0.25">
      <c r="A2439" s="1"/>
      <c r="B2439" s="1"/>
      <c r="C2439" s="1"/>
      <c r="D2439" s="1"/>
    </row>
    <row r="2440" spans="1:4" x14ac:dyDescent="0.25">
      <c r="A2440" s="1"/>
      <c r="B2440" s="1"/>
      <c r="C2440" s="1"/>
      <c r="D2440" s="1"/>
    </row>
    <row r="2441" spans="1:4" x14ac:dyDescent="0.25">
      <c r="A2441" s="1"/>
      <c r="B2441" s="1"/>
      <c r="C2441" s="1"/>
      <c r="D2441" s="1"/>
    </row>
    <row r="2442" spans="1:4" x14ac:dyDescent="0.25">
      <c r="A2442" s="1"/>
      <c r="B2442" s="1"/>
      <c r="C2442" s="1"/>
      <c r="D2442" s="1"/>
    </row>
    <row r="2443" spans="1:4" x14ac:dyDescent="0.25">
      <c r="A2443" s="1"/>
      <c r="B2443" s="1"/>
      <c r="C2443" s="1"/>
      <c r="D2443" s="1"/>
    </row>
    <row r="2444" spans="1:4" x14ac:dyDescent="0.25">
      <c r="A2444" s="1"/>
      <c r="B2444" s="1"/>
      <c r="C2444" s="1"/>
      <c r="D2444" s="1"/>
    </row>
    <row r="2445" spans="1:4" x14ac:dyDescent="0.25">
      <c r="A2445" s="1"/>
      <c r="B2445" s="1"/>
      <c r="C2445" s="1"/>
      <c r="D2445" s="1"/>
    </row>
    <row r="2446" spans="1:4" x14ac:dyDescent="0.25">
      <c r="A2446" s="1"/>
      <c r="B2446" s="1"/>
      <c r="C2446" s="1"/>
      <c r="D2446" s="1"/>
    </row>
    <row r="2447" spans="1:4" x14ac:dyDescent="0.25">
      <c r="A2447" s="1"/>
      <c r="B2447" s="1"/>
      <c r="C2447" s="1"/>
      <c r="D2447" s="1"/>
    </row>
    <row r="2448" spans="1:4" x14ac:dyDescent="0.25">
      <c r="A2448" s="1"/>
      <c r="B2448" s="1"/>
      <c r="C2448" s="1"/>
      <c r="D2448" s="1"/>
    </row>
    <row r="2449" spans="1:4" x14ac:dyDescent="0.25">
      <c r="A2449" s="1"/>
      <c r="B2449" s="1"/>
      <c r="C2449" s="1"/>
      <c r="D2449" s="1"/>
    </row>
    <row r="2450" spans="1:4" x14ac:dyDescent="0.25">
      <c r="A2450" s="1"/>
      <c r="B2450" s="1"/>
      <c r="C2450" s="1"/>
      <c r="D2450" s="1"/>
    </row>
    <row r="2451" spans="1:4" x14ac:dyDescent="0.25">
      <c r="A2451" s="1"/>
      <c r="B2451" s="1"/>
      <c r="C2451" s="1"/>
      <c r="D2451" s="1"/>
    </row>
    <row r="2452" spans="1:4" x14ac:dyDescent="0.25">
      <c r="A2452" s="1"/>
      <c r="B2452" s="1"/>
      <c r="C2452" s="1"/>
      <c r="D2452" s="1"/>
    </row>
    <row r="2453" spans="1:4" x14ac:dyDescent="0.25">
      <c r="A2453" s="1"/>
      <c r="B2453" s="1"/>
      <c r="C2453" s="1"/>
      <c r="D2453" s="1"/>
    </row>
    <row r="2454" spans="1:4" x14ac:dyDescent="0.25">
      <c r="A2454" s="1"/>
      <c r="B2454" s="1"/>
      <c r="C2454" s="1"/>
      <c r="D2454" s="1"/>
    </row>
    <row r="2455" spans="1:4" x14ac:dyDescent="0.25">
      <c r="A2455" s="1"/>
      <c r="B2455" s="1"/>
      <c r="C2455" s="1"/>
      <c r="D2455" s="1"/>
    </row>
    <row r="2456" spans="1:4" x14ac:dyDescent="0.25">
      <c r="A2456" s="1"/>
      <c r="B2456" s="1"/>
      <c r="C2456" s="1"/>
      <c r="D2456" s="1"/>
    </row>
    <row r="2457" spans="1:4" x14ac:dyDescent="0.25">
      <c r="A2457" s="1"/>
      <c r="B2457" s="1"/>
      <c r="C2457" s="1"/>
      <c r="D2457" s="1"/>
    </row>
    <row r="2458" spans="1:4" x14ac:dyDescent="0.25">
      <c r="A2458" s="1"/>
      <c r="B2458" s="1"/>
      <c r="C2458" s="1"/>
      <c r="D2458" s="1"/>
    </row>
    <row r="2459" spans="1:4" x14ac:dyDescent="0.25">
      <c r="A2459" s="1"/>
      <c r="B2459" s="1"/>
      <c r="C2459" s="1"/>
      <c r="D2459" s="1"/>
    </row>
    <row r="2460" spans="1:4" x14ac:dyDescent="0.25">
      <c r="A2460" s="1"/>
      <c r="B2460" s="1"/>
      <c r="C2460" s="1"/>
      <c r="D2460" s="1"/>
    </row>
    <row r="2461" spans="1:4" x14ac:dyDescent="0.25">
      <c r="A2461" s="1"/>
      <c r="B2461" s="1"/>
      <c r="C2461" s="1"/>
      <c r="D2461" s="1"/>
    </row>
    <row r="2462" spans="1:4" x14ac:dyDescent="0.25">
      <c r="A2462" s="1"/>
      <c r="B2462" s="1"/>
      <c r="C2462" s="1"/>
      <c r="D2462" s="1"/>
    </row>
    <row r="2463" spans="1:4" x14ac:dyDescent="0.25">
      <c r="A2463" s="1"/>
      <c r="B2463" s="1"/>
      <c r="C2463" s="1"/>
      <c r="D2463" s="1"/>
    </row>
    <row r="2464" spans="1:4" x14ac:dyDescent="0.25">
      <c r="A2464" s="1"/>
      <c r="B2464" s="1"/>
      <c r="C2464" s="1"/>
      <c r="D2464" s="1"/>
    </row>
    <row r="2465" spans="1:4" x14ac:dyDescent="0.25">
      <c r="A2465" s="1"/>
      <c r="B2465" s="1"/>
      <c r="C2465" s="1"/>
      <c r="D2465" s="1"/>
    </row>
    <row r="2466" spans="1:4" x14ac:dyDescent="0.25">
      <c r="A2466" s="1"/>
      <c r="B2466" s="1"/>
      <c r="C2466" s="1"/>
      <c r="D2466" s="1"/>
    </row>
    <row r="2467" spans="1:4" x14ac:dyDescent="0.25">
      <c r="A2467" s="1"/>
      <c r="B2467" s="1"/>
      <c r="C2467" s="1"/>
      <c r="D2467" s="1"/>
    </row>
    <row r="2468" spans="1:4" x14ac:dyDescent="0.25">
      <c r="A2468" s="1"/>
      <c r="B2468" s="1"/>
      <c r="C2468" s="1"/>
      <c r="D2468" s="1"/>
    </row>
    <row r="2469" spans="1:4" x14ac:dyDescent="0.25">
      <c r="A2469" s="1"/>
      <c r="B2469" s="1"/>
      <c r="C2469" s="1"/>
      <c r="D2469" s="1"/>
    </row>
    <row r="2470" spans="1:4" x14ac:dyDescent="0.25">
      <c r="A2470" s="1"/>
      <c r="B2470" s="1"/>
      <c r="C2470" s="1"/>
      <c r="D2470" s="1"/>
    </row>
    <row r="2471" spans="1:4" x14ac:dyDescent="0.25">
      <c r="A2471" s="1"/>
      <c r="B2471" s="1"/>
      <c r="C2471" s="1"/>
      <c r="D2471" s="1"/>
    </row>
    <row r="2472" spans="1:4" x14ac:dyDescent="0.25">
      <c r="A2472" s="1"/>
      <c r="B2472" s="1"/>
      <c r="C2472" s="1"/>
      <c r="D2472" s="1"/>
    </row>
    <row r="2473" spans="1:4" x14ac:dyDescent="0.25">
      <c r="A2473" s="1"/>
      <c r="B2473" s="1"/>
      <c r="C2473" s="1"/>
      <c r="D2473" s="1"/>
    </row>
    <row r="2474" spans="1:4" x14ac:dyDescent="0.25">
      <c r="A2474" s="1"/>
      <c r="B2474" s="1"/>
      <c r="C2474" s="1"/>
      <c r="D2474" s="1"/>
    </row>
    <row r="2475" spans="1:4" x14ac:dyDescent="0.25">
      <c r="A2475" s="1"/>
      <c r="B2475" s="1"/>
      <c r="C2475" s="1"/>
      <c r="D2475" s="1"/>
    </row>
    <row r="2476" spans="1:4" x14ac:dyDescent="0.25">
      <c r="A2476" s="1"/>
      <c r="B2476" s="1"/>
      <c r="C2476" s="1"/>
      <c r="D2476" s="1"/>
    </row>
    <row r="2477" spans="1:4" x14ac:dyDescent="0.25">
      <c r="A2477" s="1"/>
      <c r="B2477" s="1"/>
      <c r="C2477" s="1"/>
      <c r="D2477" s="1"/>
    </row>
    <row r="2478" spans="1:4" x14ac:dyDescent="0.25">
      <c r="A2478" s="1"/>
      <c r="B2478" s="1"/>
      <c r="C2478" s="1"/>
      <c r="D2478" s="1"/>
    </row>
    <row r="2479" spans="1:4" x14ac:dyDescent="0.25">
      <c r="A2479" s="1"/>
      <c r="B2479" s="1"/>
      <c r="C2479" s="1"/>
      <c r="D2479" s="1"/>
    </row>
    <row r="2480" spans="1:4" x14ac:dyDescent="0.25">
      <c r="A2480" s="1"/>
      <c r="B2480" s="1"/>
      <c r="C2480" s="1"/>
      <c r="D2480" s="1"/>
    </row>
    <row r="2481" spans="1:4" x14ac:dyDescent="0.25">
      <c r="A2481" s="1"/>
      <c r="B2481" s="1"/>
      <c r="C2481" s="1"/>
      <c r="D2481" s="1"/>
    </row>
    <row r="2482" spans="1:4" x14ac:dyDescent="0.25">
      <c r="A2482" s="1"/>
      <c r="B2482" s="1"/>
      <c r="C2482" s="1"/>
      <c r="D2482" s="1"/>
    </row>
    <row r="2483" spans="1:4" x14ac:dyDescent="0.25">
      <c r="A2483" s="1"/>
      <c r="B2483" s="1"/>
      <c r="C2483" s="1"/>
      <c r="D2483" s="1"/>
    </row>
    <row r="2484" spans="1:4" x14ac:dyDescent="0.25">
      <c r="A2484" s="1"/>
      <c r="B2484" s="1"/>
      <c r="C2484" s="1"/>
      <c r="D2484" s="1"/>
    </row>
    <row r="2485" spans="1:4" x14ac:dyDescent="0.25">
      <c r="A2485" s="1"/>
      <c r="B2485" s="1"/>
      <c r="C2485" s="1"/>
      <c r="D2485" s="1"/>
    </row>
    <row r="2486" spans="1:4" x14ac:dyDescent="0.25">
      <c r="A2486" s="1"/>
      <c r="B2486" s="1"/>
      <c r="C2486" s="1"/>
      <c r="D2486" s="1"/>
    </row>
    <row r="2487" spans="1:4" x14ac:dyDescent="0.25">
      <c r="A2487" s="1"/>
      <c r="B2487" s="1"/>
      <c r="C2487" s="1"/>
      <c r="D2487" s="1"/>
    </row>
    <row r="2488" spans="1:4" x14ac:dyDescent="0.25">
      <c r="A2488" s="1"/>
      <c r="B2488" s="1"/>
      <c r="C2488" s="1"/>
      <c r="D2488" s="1"/>
    </row>
    <row r="2489" spans="1:4" x14ac:dyDescent="0.25">
      <c r="A2489" s="1"/>
      <c r="B2489" s="1"/>
      <c r="C2489" s="1"/>
      <c r="D2489" s="1"/>
    </row>
    <row r="2490" spans="1:4" x14ac:dyDescent="0.25">
      <c r="A2490" s="1"/>
      <c r="B2490" s="1"/>
      <c r="C2490" s="1"/>
      <c r="D2490" s="1"/>
    </row>
    <row r="2491" spans="1:4" x14ac:dyDescent="0.25">
      <c r="A2491" s="1"/>
      <c r="B2491" s="1"/>
      <c r="C2491" s="1"/>
      <c r="D2491" s="1"/>
    </row>
    <row r="2492" spans="1:4" x14ac:dyDescent="0.25">
      <c r="A2492" s="1"/>
      <c r="B2492" s="1"/>
      <c r="C2492" s="1"/>
      <c r="D2492" s="1"/>
    </row>
    <row r="2493" spans="1:4" x14ac:dyDescent="0.25">
      <c r="A2493" s="1"/>
      <c r="B2493" s="1"/>
      <c r="C2493" s="1"/>
      <c r="D2493" s="1"/>
    </row>
    <row r="2494" spans="1:4" x14ac:dyDescent="0.25">
      <c r="A2494" s="1"/>
      <c r="B2494" s="1"/>
      <c r="C2494" s="1"/>
      <c r="D2494" s="1"/>
    </row>
    <row r="2495" spans="1:4" x14ac:dyDescent="0.25">
      <c r="A2495" s="1"/>
      <c r="B2495" s="1"/>
      <c r="C2495" s="1"/>
      <c r="D2495" s="1"/>
    </row>
    <row r="2496" spans="1:4" x14ac:dyDescent="0.25">
      <c r="A2496" s="1"/>
      <c r="B2496" s="1"/>
      <c r="C2496" s="1"/>
      <c r="D2496" s="1"/>
    </row>
    <row r="2497" spans="1:4" x14ac:dyDescent="0.25">
      <c r="A2497" s="1"/>
      <c r="B2497" s="1"/>
      <c r="C2497" s="1"/>
      <c r="D2497" s="1"/>
    </row>
    <row r="2498" spans="1:4" x14ac:dyDescent="0.25">
      <c r="A2498" s="1"/>
      <c r="B2498" s="1"/>
      <c r="C2498" s="1"/>
      <c r="D2498" s="1"/>
    </row>
    <row r="2499" spans="1:4" x14ac:dyDescent="0.25">
      <c r="A2499" s="1"/>
      <c r="B2499" s="1"/>
      <c r="C2499" s="1"/>
      <c r="D2499" s="1"/>
    </row>
    <row r="2500" spans="1:4" x14ac:dyDescent="0.25">
      <c r="A2500" s="1"/>
      <c r="B2500" s="1"/>
      <c r="C2500" s="1"/>
      <c r="D2500" s="1"/>
    </row>
    <row r="2501" spans="1:4" x14ac:dyDescent="0.25">
      <c r="A2501" s="1"/>
      <c r="B2501" s="1"/>
      <c r="C2501" s="1"/>
      <c r="D2501" s="1"/>
    </row>
    <row r="2502" spans="1:4" x14ac:dyDescent="0.25">
      <c r="A2502" s="1"/>
      <c r="B2502" s="1"/>
      <c r="C2502" s="1"/>
      <c r="D2502" s="1"/>
    </row>
    <row r="2503" spans="1:4" x14ac:dyDescent="0.25">
      <c r="A2503" s="1"/>
      <c r="B2503" s="1"/>
      <c r="C2503" s="1"/>
      <c r="D2503" s="1"/>
    </row>
    <row r="2504" spans="1:4" x14ac:dyDescent="0.25">
      <c r="A2504" s="1"/>
      <c r="B2504" s="1"/>
      <c r="C2504" s="1"/>
      <c r="D2504" s="1"/>
    </row>
    <row r="2505" spans="1:4" x14ac:dyDescent="0.25">
      <c r="A2505" s="1"/>
      <c r="B2505" s="1"/>
      <c r="C2505" s="1"/>
      <c r="D2505" s="1"/>
    </row>
    <row r="2506" spans="1:4" x14ac:dyDescent="0.25">
      <c r="A2506" s="1"/>
      <c r="B2506" s="1"/>
      <c r="C2506" s="1"/>
      <c r="D2506" s="1"/>
    </row>
    <row r="2507" spans="1:4" x14ac:dyDescent="0.25">
      <c r="A2507" s="1"/>
      <c r="B2507" s="1"/>
      <c r="C2507" s="1"/>
      <c r="D2507" s="1"/>
    </row>
    <row r="2508" spans="1:4" x14ac:dyDescent="0.25">
      <c r="A2508" s="1"/>
      <c r="B2508" s="1"/>
      <c r="C2508" s="1"/>
      <c r="D2508" s="1"/>
    </row>
    <row r="2509" spans="1:4" x14ac:dyDescent="0.25">
      <c r="A2509" s="1"/>
      <c r="B2509" s="1"/>
      <c r="C2509" s="1"/>
      <c r="D2509" s="1"/>
    </row>
    <row r="2510" spans="1:4" x14ac:dyDescent="0.25">
      <c r="A2510" s="1"/>
      <c r="B2510" s="1"/>
      <c r="C2510" s="1"/>
      <c r="D2510" s="1"/>
    </row>
    <row r="2511" spans="1:4" x14ac:dyDescent="0.25">
      <c r="A2511" s="1"/>
      <c r="B2511" s="1"/>
      <c r="C2511" s="1"/>
      <c r="D2511" s="1"/>
    </row>
    <row r="2512" spans="1:4" x14ac:dyDescent="0.25">
      <c r="A2512" s="1"/>
      <c r="B2512" s="1"/>
      <c r="C2512" s="1"/>
      <c r="D2512" s="1"/>
    </row>
    <row r="2513" spans="1:4" x14ac:dyDescent="0.25">
      <c r="A2513" s="1"/>
      <c r="B2513" s="1"/>
      <c r="C2513" s="1"/>
      <c r="D2513" s="1"/>
    </row>
    <row r="2514" spans="1:4" x14ac:dyDescent="0.25">
      <c r="A2514" s="1"/>
      <c r="B2514" s="1"/>
      <c r="C2514" s="1"/>
      <c r="D2514" s="1"/>
    </row>
    <row r="2515" spans="1:4" x14ac:dyDescent="0.25">
      <c r="A2515" s="1"/>
      <c r="B2515" s="1"/>
      <c r="C2515" s="1"/>
      <c r="D2515" s="1"/>
    </row>
    <row r="2516" spans="1:4" x14ac:dyDescent="0.25">
      <c r="A2516" s="1"/>
      <c r="B2516" s="1"/>
      <c r="C2516" s="1"/>
      <c r="D2516" s="1"/>
    </row>
    <row r="2517" spans="1:4" x14ac:dyDescent="0.25">
      <c r="A2517" s="1"/>
      <c r="B2517" s="1"/>
      <c r="C2517" s="1"/>
      <c r="D2517" s="1"/>
    </row>
    <row r="2518" spans="1:4" x14ac:dyDescent="0.25">
      <c r="A2518" s="1"/>
      <c r="B2518" s="1"/>
      <c r="C2518" s="1"/>
      <c r="D2518" s="1"/>
    </row>
    <row r="2519" spans="1:4" x14ac:dyDescent="0.25">
      <c r="A2519" s="1"/>
      <c r="B2519" s="1"/>
      <c r="C2519" s="1"/>
      <c r="D2519" s="1"/>
    </row>
    <row r="2520" spans="1:4" x14ac:dyDescent="0.25">
      <c r="A2520" s="1"/>
      <c r="B2520" s="1"/>
      <c r="C2520" s="1"/>
      <c r="D2520" s="1"/>
    </row>
    <row r="2521" spans="1:4" x14ac:dyDescent="0.25">
      <c r="A2521" s="1"/>
      <c r="B2521" s="1"/>
      <c r="C2521" s="1"/>
      <c r="D2521" s="1"/>
    </row>
    <row r="2522" spans="1:4" x14ac:dyDescent="0.25">
      <c r="A2522" s="1"/>
      <c r="B2522" s="1"/>
      <c r="C2522" s="1"/>
      <c r="D2522" s="1"/>
    </row>
    <row r="2523" spans="1:4" x14ac:dyDescent="0.25">
      <c r="A2523" s="1"/>
      <c r="B2523" s="1"/>
      <c r="C2523" s="1"/>
      <c r="D2523" s="1"/>
    </row>
    <row r="2524" spans="1:4" x14ac:dyDescent="0.25">
      <c r="A2524" s="1"/>
      <c r="B2524" s="1"/>
      <c r="C2524" s="1"/>
      <c r="D2524" s="1"/>
    </row>
    <row r="2525" spans="1:4" x14ac:dyDescent="0.25">
      <c r="A2525" s="1"/>
      <c r="B2525" s="1"/>
      <c r="C2525" s="1"/>
      <c r="D2525" s="1"/>
    </row>
    <row r="2526" spans="1:4" x14ac:dyDescent="0.25">
      <c r="A2526" s="1"/>
      <c r="B2526" s="1"/>
      <c r="C2526" s="1"/>
      <c r="D2526" s="1"/>
    </row>
    <row r="2527" spans="1:4" x14ac:dyDescent="0.25">
      <c r="A2527" s="1"/>
      <c r="B2527" s="1"/>
      <c r="C2527" s="1"/>
      <c r="D2527" s="1"/>
    </row>
    <row r="2528" spans="1:4" x14ac:dyDescent="0.25">
      <c r="A2528" s="1"/>
      <c r="B2528" s="1"/>
      <c r="C2528" s="1"/>
      <c r="D2528" s="1"/>
    </row>
    <row r="2529" spans="1:4" x14ac:dyDescent="0.25">
      <c r="A2529" s="1"/>
      <c r="B2529" s="1"/>
      <c r="C2529" s="1"/>
      <c r="D2529" s="1"/>
    </row>
    <row r="2530" spans="1:4" x14ac:dyDescent="0.25">
      <c r="A2530" s="1"/>
      <c r="B2530" s="1"/>
      <c r="C2530" s="1"/>
      <c r="D2530" s="1"/>
    </row>
    <row r="2531" spans="1:4" x14ac:dyDescent="0.25">
      <c r="A2531" s="1"/>
      <c r="B2531" s="1"/>
      <c r="C2531" s="1"/>
      <c r="D2531" s="1"/>
    </row>
    <row r="2532" spans="1:4" x14ac:dyDescent="0.25">
      <c r="A2532" s="1"/>
      <c r="B2532" s="1"/>
      <c r="C2532" s="1"/>
      <c r="D2532" s="1"/>
    </row>
    <row r="2533" spans="1:4" x14ac:dyDescent="0.25">
      <c r="A2533" s="1"/>
      <c r="B2533" s="1"/>
      <c r="C2533" s="1"/>
      <c r="D2533" s="1"/>
    </row>
    <row r="2534" spans="1:4" x14ac:dyDescent="0.25">
      <c r="A2534" s="1"/>
      <c r="B2534" s="1"/>
      <c r="C2534" s="1"/>
      <c r="D2534" s="1"/>
    </row>
    <row r="2535" spans="1:4" x14ac:dyDescent="0.25">
      <c r="A2535" s="1"/>
      <c r="B2535" s="1"/>
      <c r="C2535" s="1"/>
      <c r="D2535" s="1"/>
    </row>
    <row r="2536" spans="1:4" x14ac:dyDescent="0.25">
      <c r="A2536" s="1"/>
      <c r="B2536" s="1"/>
      <c r="C2536" s="1"/>
      <c r="D2536" s="1"/>
    </row>
    <row r="2537" spans="1:4" x14ac:dyDescent="0.25">
      <c r="A2537" s="1"/>
      <c r="B2537" s="1"/>
      <c r="C2537" s="1"/>
      <c r="D2537" s="1"/>
    </row>
    <row r="2538" spans="1:4" x14ac:dyDescent="0.25">
      <c r="A2538" s="1"/>
      <c r="B2538" s="1"/>
      <c r="C2538" s="1"/>
      <c r="D2538" s="1"/>
    </row>
    <row r="2539" spans="1:4" x14ac:dyDescent="0.25">
      <c r="A2539" s="1"/>
      <c r="B2539" s="1"/>
      <c r="C2539" s="1"/>
      <c r="D2539" s="1"/>
    </row>
    <row r="2540" spans="1:4" x14ac:dyDescent="0.25">
      <c r="A2540" s="1"/>
      <c r="B2540" s="1"/>
      <c r="C2540" s="1"/>
      <c r="D2540" s="1"/>
    </row>
    <row r="2541" spans="1:4" x14ac:dyDescent="0.25">
      <c r="A2541" s="1"/>
      <c r="B2541" s="1"/>
      <c r="C2541" s="1"/>
      <c r="D2541" s="1"/>
    </row>
    <row r="2542" spans="1:4" x14ac:dyDescent="0.25">
      <c r="A2542" s="1"/>
      <c r="B2542" s="1"/>
      <c r="C2542" s="1"/>
      <c r="D2542" s="1"/>
    </row>
    <row r="2543" spans="1:4" x14ac:dyDescent="0.25">
      <c r="A2543" s="1"/>
      <c r="B2543" s="1"/>
      <c r="C2543" s="1"/>
      <c r="D2543" s="1"/>
    </row>
    <row r="2544" spans="1:4" x14ac:dyDescent="0.25">
      <c r="A2544" s="1"/>
      <c r="B2544" s="1"/>
      <c r="C2544" s="1"/>
      <c r="D2544" s="1"/>
    </row>
    <row r="2545" spans="1:4" x14ac:dyDescent="0.25">
      <c r="A2545" s="1"/>
      <c r="B2545" s="1"/>
      <c r="C2545" s="1"/>
      <c r="D2545" s="1"/>
    </row>
    <row r="2546" spans="1:4" x14ac:dyDescent="0.25">
      <c r="A2546" s="1"/>
      <c r="B2546" s="1"/>
      <c r="C2546" s="1"/>
      <c r="D2546" s="1"/>
    </row>
    <row r="2547" spans="1:4" x14ac:dyDescent="0.25">
      <c r="A2547" s="1"/>
      <c r="B2547" s="1"/>
      <c r="C2547" s="1"/>
      <c r="D2547" s="1"/>
    </row>
    <row r="2548" spans="1:4" x14ac:dyDescent="0.25">
      <c r="A2548" s="1"/>
      <c r="B2548" s="1"/>
      <c r="C2548" s="1"/>
      <c r="D2548" s="1"/>
    </row>
    <row r="2549" spans="1:4" x14ac:dyDescent="0.25">
      <c r="A2549" s="1"/>
      <c r="B2549" s="1"/>
      <c r="C2549" s="1"/>
      <c r="D2549" s="1"/>
    </row>
    <row r="2550" spans="1:4" x14ac:dyDescent="0.25">
      <c r="A2550" s="1"/>
      <c r="B2550" s="1"/>
      <c r="C2550" s="1"/>
      <c r="D2550" s="1"/>
    </row>
    <row r="2551" spans="1:4" x14ac:dyDescent="0.25">
      <c r="A2551" s="1"/>
      <c r="B2551" s="1"/>
      <c r="C2551" s="1"/>
      <c r="D2551" s="1"/>
    </row>
    <row r="2552" spans="1:4" x14ac:dyDescent="0.25">
      <c r="A2552" s="1"/>
      <c r="B2552" s="1"/>
      <c r="C2552" s="1"/>
      <c r="D2552" s="1"/>
    </row>
    <row r="2553" spans="1:4" x14ac:dyDescent="0.25">
      <c r="A2553" s="1"/>
      <c r="B2553" s="1"/>
      <c r="C2553" s="1"/>
      <c r="D2553" s="1"/>
    </row>
    <row r="2554" spans="1:4" x14ac:dyDescent="0.25">
      <c r="A2554" s="1"/>
      <c r="B2554" s="1"/>
      <c r="C2554" s="1"/>
      <c r="D2554" s="1"/>
    </row>
    <row r="2555" spans="1:4" x14ac:dyDescent="0.25">
      <c r="A2555" s="1"/>
      <c r="B2555" s="1"/>
      <c r="C2555" s="1"/>
      <c r="D2555" s="1"/>
    </row>
    <row r="2556" spans="1:4" x14ac:dyDescent="0.25">
      <c r="A2556" s="1"/>
      <c r="B2556" s="1"/>
      <c r="C2556" s="1"/>
      <c r="D2556" s="1"/>
    </row>
    <row r="2557" spans="1:4" x14ac:dyDescent="0.25">
      <c r="A2557" s="1"/>
      <c r="B2557" s="1"/>
      <c r="C2557" s="1"/>
      <c r="D2557" s="1"/>
    </row>
    <row r="2558" spans="1:4" x14ac:dyDescent="0.25">
      <c r="A2558" s="1"/>
      <c r="B2558" s="1"/>
      <c r="C2558" s="1"/>
      <c r="D2558" s="1"/>
    </row>
    <row r="2559" spans="1:4" x14ac:dyDescent="0.25">
      <c r="A2559" s="1"/>
      <c r="B2559" s="1"/>
      <c r="C2559" s="1"/>
      <c r="D2559" s="1"/>
    </row>
    <row r="2560" spans="1:4" x14ac:dyDescent="0.25">
      <c r="A2560" s="1"/>
      <c r="B2560" s="1"/>
      <c r="C2560" s="1"/>
      <c r="D2560" s="1"/>
    </row>
    <row r="2561" spans="1:4" x14ac:dyDescent="0.25">
      <c r="A2561" s="1"/>
      <c r="B2561" s="1"/>
      <c r="C2561" s="1"/>
      <c r="D2561" s="1"/>
    </row>
    <row r="2562" spans="1:4" x14ac:dyDescent="0.25">
      <c r="A2562" s="1"/>
      <c r="B2562" s="1"/>
      <c r="C2562" s="1"/>
      <c r="D2562" s="1"/>
    </row>
    <row r="2563" spans="1:4" x14ac:dyDescent="0.25">
      <c r="A2563" s="1"/>
      <c r="B2563" s="1"/>
      <c r="C2563" s="1"/>
      <c r="D2563" s="1"/>
    </row>
    <row r="2564" spans="1:4" x14ac:dyDescent="0.25">
      <c r="A2564" s="1"/>
      <c r="B2564" s="1"/>
      <c r="C2564" s="1"/>
      <c r="D2564" s="1"/>
    </row>
    <row r="2565" spans="1:4" x14ac:dyDescent="0.25">
      <c r="A2565" s="1"/>
      <c r="B2565" s="1"/>
      <c r="C2565" s="1"/>
      <c r="D2565" s="1"/>
    </row>
    <row r="2566" spans="1:4" x14ac:dyDescent="0.25">
      <c r="A2566" s="1"/>
      <c r="B2566" s="1"/>
      <c r="C2566" s="1"/>
      <c r="D2566" s="1"/>
    </row>
    <row r="2567" spans="1:4" x14ac:dyDescent="0.25">
      <c r="A2567" s="1"/>
      <c r="B2567" s="1"/>
      <c r="C2567" s="1"/>
      <c r="D2567" s="1"/>
    </row>
    <row r="2568" spans="1:4" x14ac:dyDescent="0.25">
      <c r="A2568" s="1"/>
      <c r="B2568" s="1"/>
      <c r="C2568" s="1"/>
      <c r="D2568" s="1"/>
    </row>
    <row r="2569" spans="1:4" x14ac:dyDescent="0.25">
      <c r="A2569" s="1"/>
      <c r="B2569" s="1"/>
      <c r="C2569" s="1"/>
      <c r="D2569" s="1"/>
    </row>
    <row r="2570" spans="1:4" x14ac:dyDescent="0.25">
      <c r="A2570" s="1"/>
      <c r="B2570" s="1"/>
      <c r="C2570" s="1"/>
      <c r="D2570" s="1"/>
    </row>
    <row r="2571" spans="1:4" x14ac:dyDescent="0.25">
      <c r="A2571" s="1"/>
      <c r="B2571" s="1"/>
      <c r="C2571" s="1"/>
      <c r="D2571" s="1"/>
    </row>
    <row r="2572" spans="1:4" x14ac:dyDescent="0.25">
      <c r="A2572" s="1"/>
      <c r="B2572" s="1"/>
      <c r="C2572" s="1"/>
      <c r="D2572" s="1"/>
    </row>
    <row r="2573" spans="1:4" x14ac:dyDescent="0.25">
      <c r="A2573" s="1"/>
      <c r="B2573" s="1"/>
      <c r="C2573" s="1"/>
      <c r="D2573" s="1"/>
    </row>
    <row r="2574" spans="1:4" x14ac:dyDescent="0.25">
      <c r="A2574" s="1"/>
      <c r="B2574" s="1"/>
      <c r="C2574" s="1"/>
      <c r="D2574" s="1"/>
    </row>
    <row r="2575" spans="1:4" x14ac:dyDescent="0.25">
      <c r="A2575" s="1"/>
      <c r="B2575" s="1"/>
      <c r="C2575" s="1"/>
      <c r="D2575" s="1"/>
    </row>
    <row r="2576" spans="1:4" x14ac:dyDescent="0.25">
      <c r="A2576" s="1"/>
      <c r="B2576" s="1"/>
      <c r="C2576" s="1"/>
      <c r="D2576" s="1"/>
    </row>
    <row r="2577" spans="1:4" x14ac:dyDescent="0.25">
      <c r="A2577" s="1"/>
      <c r="B2577" s="1"/>
      <c r="C2577" s="1"/>
      <c r="D2577" s="1"/>
    </row>
    <row r="2578" spans="1:4" x14ac:dyDescent="0.25">
      <c r="A2578" s="1"/>
      <c r="B2578" s="1"/>
      <c r="C2578" s="1"/>
      <c r="D2578" s="1"/>
    </row>
    <row r="2579" spans="1:4" x14ac:dyDescent="0.25">
      <c r="A2579" s="1"/>
      <c r="B2579" s="1"/>
      <c r="C2579" s="1"/>
      <c r="D2579" s="1"/>
    </row>
    <row r="2580" spans="1:4" x14ac:dyDescent="0.25">
      <c r="A2580" s="1"/>
      <c r="B2580" s="1"/>
      <c r="C2580" s="1"/>
      <c r="D2580" s="1"/>
    </row>
    <row r="2581" spans="1:4" x14ac:dyDescent="0.25">
      <c r="A2581" s="1"/>
      <c r="B2581" s="1"/>
      <c r="C2581" s="1"/>
      <c r="D2581" s="1"/>
    </row>
    <row r="2582" spans="1:4" x14ac:dyDescent="0.25">
      <c r="A2582" s="1"/>
      <c r="B2582" s="1"/>
      <c r="C2582" s="1"/>
      <c r="D2582" s="1"/>
    </row>
    <row r="2583" spans="1:4" x14ac:dyDescent="0.25">
      <c r="A2583" s="1"/>
      <c r="B2583" s="1"/>
      <c r="C2583" s="1"/>
      <c r="D2583" s="1"/>
    </row>
    <row r="2584" spans="1:4" x14ac:dyDescent="0.25">
      <c r="A2584" s="1"/>
      <c r="B2584" s="1"/>
      <c r="C2584" s="1"/>
      <c r="D2584" s="1"/>
    </row>
    <row r="2585" spans="1:4" x14ac:dyDescent="0.25">
      <c r="A2585" s="1"/>
      <c r="B2585" s="1"/>
      <c r="C2585" s="1"/>
      <c r="D2585" s="1"/>
    </row>
    <row r="2586" spans="1:4" x14ac:dyDescent="0.25">
      <c r="A2586" s="1"/>
      <c r="B2586" s="1"/>
      <c r="C2586" s="1"/>
      <c r="D2586" s="1"/>
    </row>
    <row r="2587" spans="1:4" x14ac:dyDescent="0.25">
      <c r="A2587" s="1"/>
      <c r="B2587" s="1"/>
      <c r="C2587" s="1"/>
      <c r="D2587" s="1"/>
    </row>
    <row r="2588" spans="1:4" x14ac:dyDescent="0.25">
      <c r="A2588" s="1"/>
      <c r="B2588" s="1"/>
      <c r="C2588" s="1"/>
      <c r="D2588" s="1"/>
    </row>
    <row r="2589" spans="1:4" x14ac:dyDescent="0.25">
      <c r="A2589" s="1"/>
      <c r="B2589" s="1"/>
      <c r="C2589" s="1"/>
      <c r="D2589" s="1"/>
    </row>
    <row r="2590" spans="1:4" x14ac:dyDescent="0.25">
      <c r="A2590" s="1"/>
      <c r="B2590" s="1"/>
      <c r="C2590" s="1"/>
      <c r="D2590" s="1"/>
    </row>
    <row r="2591" spans="1:4" x14ac:dyDescent="0.25">
      <c r="A2591" s="1"/>
      <c r="B2591" s="1"/>
      <c r="C2591" s="1"/>
      <c r="D2591" s="1"/>
    </row>
    <row r="2592" spans="1:4" x14ac:dyDescent="0.25">
      <c r="A2592" s="1"/>
      <c r="B2592" s="1"/>
      <c r="C2592" s="1"/>
      <c r="D2592" s="1"/>
    </row>
    <row r="2593" spans="1:4" x14ac:dyDescent="0.25">
      <c r="A2593" s="1"/>
      <c r="B2593" s="1"/>
      <c r="C2593" s="1"/>
      <c r="D2593" s="1"/>
    </row>
    <row r="2594" spans="1:4" x14ac:dyDescent="0.25">
      <c r="A2594" s="1"/>
      <c r="B2594" s="1"/>
      <c r="C2594" s="1"/>
      <c r="D2594" s="1"/>
    </row>
    <row r="2595" spans="1:4" x14ac:dyDescent="0.25">
      <c r="A2595" s="1"/>
      <c r="B2595" s="1"/>
      <c r="C2595" s="1"/>
      <c r="D2595" s="1"/>
    </row>
    <row r="2596" spans="1:4" x14ac:dyDescent="0.25">
      <c r="A2596" s="1"/>
      <c r="B2596" s="1"/>
      <c r="C2596" s="1"/>
      <c r="D2596" s="1"/>
    </row>
    <row r="2597" spans="1:4" x14ac:dyDescent="0.25">
      <c r="A2597" s="1"/>
      <c r="B2597" s="1"/>
      <c r="C2597" s="1"/>
      <c r="D2597" s="1"/>
    </row>
    <row r="2598" spans="1:4" x14ac:dyDescent="0.25">
      <c r="A2598" s="1"/>
      <c r="B2598" s="1"/>
      <c r="C2598" s="1"/>
      <c r="D2598" s="1"/>
    </row>
    <row r="2599" spans="1:4" x14ac:dyDescent="0.25">
      <c r="A2599" s="1"/>
      <c r="B2599" s="1"/>
      <c r="C2599" s="1"/>
      <c r="D2599" s="1"/>
    </row>
    <row r="2600" spans="1:4" x14ac:dyDescent="0.25">
      <c r="A2600" s="1"/>
      <c r="B2600" s="1"/>
      <c r="C2600" s="1"/>
      <c r="D2600" s="1"/>
    </row>
    <row r="2601" spans="1:4" x14ac:dyDescent="0.25">
      <c r="A2601" s="1"/>
      <c r="B2601" s="1"/>
      <c r="C2601" s="1"/>
      <c r="D2601" s="1"/>
    </row>
    <row r="2602" spans="1:4" x14ac:dyDescent="0.25">
      <c r="A2602" s="1"/>
      <c r="B2602" s="1"/>
      <c r="C2602" s="1"/>
      <c r="D2602" s="1"/>
    </row>
    <row r="2603" spans="1:4" x14ac:dyDescent="0.25">
      <c r="A2603" s="1"/>
      <c r="B2603" s="1"/>
      <c r="C2603" s="1"/>
      <c r="D2603" s="1"/>
    </row>
    <row r="2604" spans="1:4" x14ac:dyDescent="0.25">
      <c r="A2604" s="1"/>
      <c r="B2604" s="1"/>
      <c r="C2604" s="1"/>
      <c r="D2604" s="1"/>
    </row>
    <row r="2605" spans="1:4" x14ac:dyDescent="0.25">
      <c r="A2605" s="1"/>
      <c r="B2605" s="1"/>
      <c r="C2605" s="1"/>
      <c r="D2605" s="1"/>
    </row>
    <row r="2606" spans="1:4" x14ac:dyDescent="0.25">
      <c r="A2606" s="1"/>
      <c r="B2606" s="1"/>
      <c r="C2606" s="1"/>
      <c r="D2606" s="1"/>
    </row>
    <row r="2607" spans="1:4" x14ac:dyDescent="0.25">
      <c r="A2607" s="1"/>
      <c r="B2607" s="1"/>
      <c r="C2607" s="1"/>
      <c r="D2607" s="1"/>
    </row>
    <row r="2608" spans="1:4" x14ac:dyDescent="0.25">
      <c r="A2608" s="1"/>
      <c r="B2608" s="1"/>
      <c r="C2608" s="1"/>
      <c r="D2608" s="1"/>
    </row>
    <row r="2609" spans="1:4" x14ac:dyDescent="0.25">
      <c r="A2609" s="1"/>
      <c r="B2609" s="1"/>
      <c r="C2609" s="1"/>
      <c r="D2609" s="1"/>
    </row>
    <row r="2610" spans="1:4" x14ac:dyDescent="0.25">
      <c r="A2610" s="1"/>
      <c r="B2610" s="1"/>
      <c r="C2610" s="1"/>
      <c r="D2610" s="1"/>
    </row>
    <row r="2611" spans="1:4" x14ac:dyDescent="0.25">
      <c r="A2611" s="1"/>
      <c r="B2611" s="1"/>
      <c r="C2611" s="1"/>
      <c r="D2611" s="1"/>
    </row>
    <row r="2612" spans="1:4" x14ac:dyDescent="0.25">
      <c r="A2612" s="1"/>
      <c r="B2612" s="1"/>
      <c r="C2612" s="1"/>
      <c r="D2612" s="1"/>
    </row>
    <row r="2613" spans="1:4" x14ac:dyDescent="0.25">
      <c r="A2613" s="1"/>
      <c r="B2613" s="1"/>
      <c r="C2613" s="1"/>
      <c r="D2613" s="1"/>
    </row>
    <row r="2614" spans="1:4" x14ac:dyDescent="0.25">
      <c r="A2614" s="1"/>
      <c r="B2614" s="1"/>
      <c r="C2614" s="1"/>
      <c r="D2614" s="1"/>
    </row>
    <row r="2615" spans="1:4" x14ac:dyDescent="0.25">
      <c r="A2615" s="1"/>
      <c r="B2615" s="1"/>
      <c r="C2615" s="1"/>
      <c r="D2615" s="1"/>
    </row>
    <row r="2616" spans="1:4" x14ac:dyDescent="0.25">
      <c r="A2616" s="1"/>
      <c r="B2616" s="1"/>
      <c r="C2616" s="1"/>
      <c r="D2616" s="1"/>
    </row>
    <row r="2617" spans="1:4" x14ac:dyDescent="0.25">
      <c r="A2617" s="1"/>
      <c r="B2617" s="1"/>
      <c r="C2617" s="1"/>
      <c r="D2617" s="1"/>
    </row>
    <row r="2618" spans="1:4" x14ac:dyDescent="0.25">
      <c r="A2618" s="1"/>
      <c r="B2618" s="1"/>
      <c r="C2618" s="1"/>
      <c r="D2618" s="1"/>
    </row>
    <row r="2619" spans="1:4" x14ac:dyDescent="0.25">
      <c r="A2619" s="1"/>
      <c r="B2619" s="1"/>
      <c r="C2619" s="1"/>
      <c r="D2619" s="1"/>
    </row>
    <row r="2620" spans="1:4" x14ac:dyDescent="0.25">
      <c r="A2620" s="1"/>
      <c r="B2620" s="1"/>
      <c r="C2620" s="1"/>
      <c r="D2620" s="1"/>
    </row>
    <row r="2621" spans="1:4" x14ac:dyDescent="0.25">
      <c r="A2621" s="1"/>
      <c r="B2621" s="1"/>
      <c r="C2621" s="1"/>
      <c r="D2621" s="1"/>
    </row>
    <row r="2622" spans="1:4" x14ac:dyDescent="0.25">
      <c r="A2622" s="1"/>
      <c r="B2622" s="1"/>
      <c r="C2622" s="1"/>
      <c r="D2622" s="1"/>
    </row>
    <row r="2623" spans="1:4" x14ac:dyDescent="0.25">
      <c r="A2623" s="1"/>
      <c r="B2623" s="1"/>
      <c r="C2623" s="1"/>
      <c r="D2623" s="1"/>
    </row>
    <row r="2624" spans="1:4" x14ac:dyDescent="0.25">
      <c r="A2624" s="1"/>
      <c r="B2624" s="1"/>
      <c r="C2624" s="1"/>
      <c r="D2624" s="1"/>
    </row>
    <row r="2625" spans="1:4" x14ac:dyDescent="0.25">
      <c r="A2625" s="1"/>
      <c r="B2625" s="1"/>
      <c r="C2625" s="1"/>
      <c r="D2625" s="1"/>
    </row>
    <row r="2626" spans="1:4" x14ac:dyDescent="0.25">
      <c r="A2626" s="1"/>
      <c r="B2626" s="1"/>
      <c r="C2626" s="1"/>
      <c r="D2626" s="1"/>
    </row>
    <row r="2627" spans="1:4" x14ac:dyDescent="0.25">
      <c r="A2627" s="1"/>
      <c r="B2627" s="1"/>
      <c r="C2627" s="1"/>
      <c r="D2627" s="1"/>
    </row>
    <row r="2628" spans="1:4" x14ac:dyDescent="0.25">
      <c r="A2628" s="1"/>
      <c r="B2628" s="1"/>
      <c r="C2628" s="1"/>
      <c r="D2628" s="1"/>
    </row>
    <row r="2629" spans="1:4" x14ac:dyDescent="0.25">
      <c r="A2629" s="1"/>
      <c r="B2629" s="1"/>
      <c r="C2629" s="1"/>
      <c r="D2629" s="1"/>
    </row>
    <row r="2630" spans="1:4" x14ac:dyDescent="0.25">
      <c r="A2630" s="1"/>
      <c r="B2630" s="1"/>
      <c r="C2630" s="1"/>
      <c r="D2630" s="1"/>
    </row>
    <row r="2631" spans="1:4" x14ac:dyDescent="0.25">
      <c r="A2631" s="1"/>
      <c r="B2631" s="1"/>
      <c r="C2631" s="1"/>
      <c r="D2631" s="1"/>
    </row>
    <row r="2632" spans="1:4" x14ac:dyDescent="0.25">
      <c r="A2632" s="1"/>
      <c r="B2632" s="1"/>
      <c r="C2632" s="1"/>
      <c r="D2632" s="1"/>
    </row>
    <row r="2633" spans="1:4" x14ac:dyDescent="0.25">
      <c r="A2633" s="1"/>
      <c r="B2633" s="1"/>
      <c r="C2633" s="1"/>
      <c r="D2633" s="1"/>
    </row>
    <row r="2634" spans="1:4" x14ac:dyDescent="0.25">
      <c r="A2634" s="1"/>
      <c r="B2634" s="1"/>
      <c r="C2634" s="1"/>
      <c r="D2634" s="1"/>
    </row>
    <row r="2635" spans="1:4" x14ac:dyDescent="0.25">
      <c r="A2635" s="1"/>
      <c r="B2635" s="1"/>
      <c r="C2635" s="1"/>
      <c r="D2635" s="1"/>
    </row>
    <row r="2636" spans="1:4" x14ac:dyDescent="0.25">
      <c r="A2636" s="1"/>
      <c r="B2636" s="1"/>
      <c r="C2636" s="1"/>
      <c r="D2636" s="1"/>
    </row>
    <row r="2637" spans="1:4" x14ac:dyDescent="0.25">
      <c r="A2637" s="1"/>
      <c r="B2637" s="1"/>
      <c r="C2637" s="1"/>
      <c r="D2637" s="1"/>
    </row>
    <row r="2638" spans="1:4" x14ac:dyDescent="0.25">
      <c r="A2638" s="1"/>
      <c r="B2638" s="1"/>
      <c r="C2638" s="1"/>
      <c r="D2638" s="1"/>
    </row>
    <row r="2639" spans="1:4" x14ac:dyDescent="0.25">
      <c r="A2639" s="1"/>
      <c r="B2639" s="1"/>
      <c r="C2639" s="1"/>
      <c r="D2639" s="1"/>
    </row>
    <row r="2640" spans="1:4" x14ac:dyDescent="0.25">
      <c r="A2640" s="1"/>
      <c r="B2640" s="1"/>
      <c r="C2640" s="1"/>
      <c r="D2640" s="1"/>
    </row>
    <row r="2641" spans="1:4" x14ac:dyDescent="0.25">
      <c r="A2641" s="1"/>
      <c r="B2641" s="1"/>
      <c r="C2641" s="1"/>
      <c r="D2641" s="1"/>
    </row>
    <row r="2642" spans="1:4" x14ac:dyDescent="0.25">
      <c r="A2642" s="1"/>
      <c r="B2642" s="1"/>
      <c r="C2642" s="1"/>
      <c r="D2642" s="1"/>
    </row>
    <row r="2643" spans="1:4" x14ac:dyDescent="0.25">
      <c r="A2643" s="1"/>
      <c r="B2643" s="1"/>
      <c r="C2643" s="1"/>
      <c r="D2643" s="1"/>
    </row>
    <row r="2644" spans="1:4" x14ac:dyDescent="0.25">
      <c r="A2644" s="1"/>
      <c r="B2644" s="1"/>
      <c r="C2644" s="1"/>
      <c r="D2644" s="1"/>
    </row>
    <row r="2645" spans="1:4" x14ac:dyDescent="0.25">
      <c r="A2645" s="1"/>
      <c r="B2645" s="1"/>
      <c r="C2645" s="1"/>
      <c r="D2645" s="1"/>
    </row>
    <row r="2646" spans="1:4" x14ac:dyDescent="0.25">
      <c r="A2646" s="1"/>
      <c r="B2646" s="1"/>
      <c r="C2646" s="1"/>
      <c r="D2646" s="1"/>
    </row>
    <row r="2647" spans="1:4" x14ac:dyDescent="0.25">
      <c r="A2647" s="1"/>
      <c r="B2647" s="1"/>
      <c r="C2647" s="1"/>
      <c r="D2647" s="1"/>
    </row>
    <row r="2648" spans="1:4" x14ac:dyDescent="0.25">
      <c r="A2648" s="1"/>
      <c r="B2648" s="1"/>
      <c r="C2648" s="1"/>
      <c r="D2648" s="1"/>
    </row>
    <row r="2649" spans="1:4" x14ac:dyDescent="0.25">
      <c r="A2649" s="1"/>
      <c r="B2649" s="1"/>
      <c r="C2649" s="1"/>
      <c r="D2649" s="1"/>
    </row>
    <row r="2650" spans="1:4" x14ac:dyDescent="0.25">
      <c r="A2650" s="1"/>
      <c r="B2650" s="1"/>
      <c r="C2650" s="1"/>
      <c r="D2650" s="1"/>
    </row>
    <row r="2651" spans="1:4" x14ac:dyDescent="0.25">
      <c r="A2651" s="1"/>
      <c r="B2651" s="1"/>
      <c r="C2651" s="1"/>
      <c r="D2651" s="1"/>
    </row>
    <row r="2652" spans="1:4" x14ac:dyDescent="0.25">
      <c r="A2652" s="1"/>
      <c r="B2652" s="1"/>
      <c r="C2652" s="1"/>
      <c r="D2652" s="1"/>
    </row>
    <row r="2653" spans="1:4" x14ac:dyDescent="0.25">
      <c r="A2653" s="1"/>
      <c r="B2653" s="1"/>
      <c r="C2653" s="1"/>
      <c r="D2653" s="1"/>
    </row>
    <row r="2654" spans="1:4" x14ac:dyDescent="0.25">
      <c r="A2654" s="1"/>
      <c r="B2654" s="1"/>
      <c r="C2654" s="1"/>
      <c r="D2654" s="1"/>
    </row>
    <row r="2655" spans="1:4" x14ac:dyDescent="0.25">
      <c r="A2655" s="1"/>
      <c r="B2655" s="1"/>
      <c r="C2655" s="1"/>
      <c r="D2655" s="1"/>
    </row>
    <row r="2656" spans="1:4" x14ac:dyDescent="0.25">
      <c r="A2656" s="1"/>
      <c r="B2656" s="1"/>
      <c r="C2656" s="1"/>
      <c r="D2656" s="1"/>
    </row>
    <row r="2657" spans="1:4" x14ac:dyDescent="0.25">
      <c r="A2657" s="1"/>
      <c r="B2657" s="1"/>
      <c r="C2657" s="1"/>
      <c r="D2657" s="1"/>
    </row>
    <row r="2658" spans="1:4" x14ac:dyDescent="0.25">
      <c r="A2658" s="1"/>
      <c r="B2658" s="1"/>
      <c r="C2658" s="1"/>
      <c r="D2658" s="1"/>
    </row>
    <row r="2659" spans="1:4" x14ac:dyDescent="0.25">
      <c r="A2659" s="1"/>
      <c r="B2659" s="1"/>
      <c r="C2659" s="1"/>
      <c r="D2659" s="1"/>
    </row>
    <row r="2660" spans="1:4" x14ac:dyDescent="0.25">
      <c r="A2660" s="1"/>
      <c r="B2660" s="1"/>
      <c r="C2660" s="1"/>
      <c r="D2660" s="1"/>
    </row>
    <row r="2661" spans="1:4" x14ac:dyDescent="0.25">
      <c r="A2661" s="1"/>
      <c r="B2661" s="1"/>
      <c r="C2661" s="1"/>
      <c r="D2661" s="1"/>
    </row>
    <row r="2662" spans="1:4" x14ac:dyDescent="0.25">
      <c r="A2662" s="1"/>
      <c r="B2662" s="1"/>
      <c r="C2662" s="1"/>
      <c r="D2662" s="1"/>
    </row>
    <row r="2663" spans="1:4" x14ac:dyDescent="0.25">
      <c r="A2663" s="1"/>
      <c r="B2663" s="1"/>
      <c r="C2663" s="1"/>
      <c r="D2663" s="1"/>
    </row>
    <row r="2664" spans="1:4" x14ac:dyDescent="0.25">
      <c r="A2664" s="1"/>
      <c r="B2664" s="1"/>
      <c r="C2664" s="1"/>
      <c r="D2664" s="1"/>
    </row>
    <row r="2665" spans="1:4" x14ac:dyDescent="0.25">
      <c r="A2665" s="1"/>
      <c r="B2665" s="1"/>
      <c r="C2665" s="1"/>
      <c r="D2665" s="1"/>
    </row>
    <row r="2666" spans="1:4" x14ac:dyDescent="0.25">
      <c r="A2666" s="1"/>
      <c r="B2666" s="1"/>
      <c r="C2666" s="1"/>
      <c r="D2666" s="1"/>
    </row>
    <row r="2667" spans="1:4" x14ac:dyDescent="0.25">
      <c r="A2667" s="1"/>
      <c r="B2667" s="1"/>
      <c r="C2667" s="1"/>
      <c r="D2667" s="1"/>
    </row>
    <row r="2668" spans="1:4" x14ac:dyDescent="0.25">
      <c r="A2668" s="1"/>
      <c r="B2668" s="1"/>
      <c r="C2668" s="1"/>
      <c r="D2668" s="1"/>
    </row>
    <row r="2669" spans="1:4" x14ac:dyDescent="0.25">
      <c r="A2669" s="1"/>
      <c r="B2669" s="1"/>
      <c r="C2669" s="1"/>
      <c r="D2669" s="1"/>
    </row>
    <row r="2670" spans="1:4" x14ac:dyDescent="0.25">
      <c r="A2670" s="1"/>
      <c r="B2670" s="1"/>
      <c r="C2670" s="1"/>
      <c r="D2670" s="1"/>
    </row>
    <row r="2671" spans="1:4" x14ac:dyDescent="0.25">
      <c r="A2671" s="1"/>
      <c r="B2671" s="1"/>
      <c r="C2671" s="1"/>
      <c r="D2671" s="1"/>
    </row>
    <row r="2672" spans="1:4" x14ac:dyDescent="0.25">
      <c r="A2672" s="1"/>
      <c r="B2672" s="1"/>
      <c r="C2672" s="1"/>
      <c r="D2672" s="1"/>
    </row>
    <row r="2673" spans="1:4" x14ac:dyDescent="0.25">
      <c r="A2673" s="1"/>
      <c r="B2673" s="1"/>
      <c r="C2673" s="1"/>
      <c r="D2673" s="1"/>
    </row>
    <row r="2674" spans="1:4" x14ac:dyDescent="0.25">
      <c r="A2674" s="1"/>
      <c r="B2674" s="1"/>
      <c r="C2674" s="1"/>
      <c r="D2674" s="1"/>
    </row>
    <row r="2675" spans="1:4" x14ac:dyDescent="0.25">
      <c r="A2675" s="1"/>
      <c r="B2675" s="1"/>
      <c r="C2675" s="1"/>
      <c r="D2675" s="1"/>
    </row>
    <row r="2676" spans="1:4" x14ac:dyDescent="0.25">
      <c r="A2676" s="1"/>
      <c r="B2676" s="1"/>
      <c r="C2676" s="1"/>
      <c r="D2676" s="1"/>
    </row>
    <row r="2677" spans="1:4" x14ac:dyDescent="0.25">
      <c r="A2677" s="1"/>
      <c r="B2677" s="1"/>
      <c r="C2677" s="1"/>
      <c r="D2677" s="1"/>
    </row>
    <row r="2678" spans="1:4" x14ac:dyDescent="0.25">
      <c r="A2678" s="1"/>
      <c r="B2678" s="1"/>
      <c r="C2678" s="1"/>
      <c r="D2678" s="1"/>
    </row>
    <row r="2679" spans="1:4" x14ac:dyDescent="0.25">
      <c r="A2679" s="1"/>
      <c r="B2679" s="1"/>
      <c r="C2679" s="1"/>
      <c r="D2679" s="1"/>
    </row>
    <row r="2680" spans="1:4" x14ac:dyDescent="0.25">
      <c r="A2680" s="1"/>
      <c r="B2680" s="1"/>
      <c r="C2680" s="1"/>
      <c r="D2680" s="1"/>
    </row>
    <row r="2681" spans="1:4" x14ac:dyDescent="0.25">
      <c r="A2681" s="1"/>
      <c r="B2681" s="1"/>
      <c r="C2681" s="1"/>
      <c r="D2681" s="1"/>
    </row>
    <row r="2682" spans="1:4" x14ac:dyDescent="0.25">
      <c r="A2682" s="1"/>
      <c r="B2682" s="1"/>
      <c r="C2682" s="1"/>
      <c r="D2682" s="1"/>
    </row>
    <row r="2683" spans="1:4" x14ac:dyDescent="0.25">
      <c r="A2683" s="1"/>
      <c r="B2683" s="1"/>
      <c r="C2683" s="1"/>
      <c r="D2683" s="1"/>
    </row>
    <row r="2684" spans="1:4" x14ac:dyDescent="0.25">
      <c r="A2684" s="1"/>
      <c r="B2684" s="1"/>
      <c r="C2684" s="1"/>
      <c r="D2684" s="1"/>
    </row>
    <row r="2685" spans="1:4" x14ac:dyDescent="0.25">
      <c r="A2685" s="1"/>
      <c r="B2685" s="1"/>
      <c r="C2685" s="1"/>
      <c r="D2685" s="1"/>
    </row>
    <row r="2686" spans="1:4" x14ac:dyDescent="0.25">
      <c r="A2686" s="1"/>
      <c r="B2686" s="1"/>
      <c r="C2686" s="1"/>
      <c r="D2686" s="1"/>
    </row>
    <row r="2687" spans="1:4" x14ac:dyDescent="0.25">
      <c r="A2687" s="1"/>
      <c r="B2687" s="1"/>
      <c r="C2687" s="1"/>
      <c r="D2687" s="1"/>
    </row>
    <row r="2688" spans="1:4" x14ac:dyDescent="0.25">
      <c r="A2688" s="1"/>
      <c r="B2688" s="1"/>
      <c r="C2688" s="1"/>
      <c r="D2688" s="1"/>
    </row>
    <row r="2689" spans="1:4" x14ac:dyDescent="0.25">
      <c r="A2689" s="1"/>
      <c r="B2689" s="1"/>
      <c r="C2689" s="1"/>
      <c r="D2689" s="1"/>
    </row>
    <row r="2690" spans="1:4" x14ac:dyDescent="0.25">
      <c r="A2690" s="1"/>
      <c r="B2690" s="1"/>
      <c r="C2690" s="1"/>
      <c r="D2690" s="1"/>
    </row>
    <row r="2691" spans="1:4" x14ac:dyDescent="0.25">
      <c r="A2691" s="1"/>
      <c r="B2691" s="1"/>
      <c r="C2691" s="1"/>
      <c r="D2691" s="1"/>
    </row>
    <row r="2692" spans="1:4" x14ac:dyDescent="0.25">
      <c r="A2692" s="1"/>
      <c r="B2692" s="1"/>
      <c r="C2692" s="1"/>
      <c r="D2692" s="1"/>
    </row>
    <row r="2693" spans="1:4" x14ac:dyDescent="0.25">
      <c r="A2693" s="1"/>
      <c r="B2693" s="1"/>
      <c r="C2693" s="1"/>
      <c r="D2693" s="1"/>
    </row>
    <row r="2694" spans="1:4" x14ac:dyDescent="0.25">
      <c r="A2694" s="1"/>
      <c r="B2694" s="1"/>
      <c r="C2694" s="1"/>
      <c r="D2694" s="1"/>
    </row>
    <row r="2695" spans="1:4" x14ac:dyDescent="0.25">
      <c r="A2695" s="1"/>
      <c r="B2695" s="1"/>
      <c r="C2695" s="1"/>
      <c r="D2695" s="1"/>
    </row>
    <row r="2696" spans="1:4" x14ac:dyDescent="0.25">
      <c r="A2696" s="1"/>
      <c r="B2696" s="1"/>
      <c r="C2696" s="1"/>
      <c r="D2696" s="1"/>
    </row>
    <row r="2697" spans="1:4" x14ac:dyDescent="0.25">
      <c r="A2697" s="1"/>
      <c r="B2697" s="1"/>
      <c r="C2697" s="1"/>
      <c r="D2697" s="1"/>
    </row>
    <row r="2698" spans="1:4" x14ac:dyDescent="0.25">
      <c r="A2698" s="1"/>
      <c r="B2698" s="1"/>
      <c r="C2698" s="1"/>
      <c r="D2698" s="1"/>
    </row>
    <row r="2699" spans="1:4" x14ac:dyDescent="0.25">
      <c r="A2699" s="1"/>
      <c r="B2699" s="1"/>
      <c r="C2699" s="1"/>
      <c r="D2699" s="1"/>
    </row>
    <row r="2700" spans="1:4" x14ac:dyDescent="0.25">
      <c r="A2700" s="1"/>
      <c r="B2700" s="1"/>
      <c r="C2700" s="1"/>
      <c r="D2700" s="1"/>
    </row>
    <row r="2701" spans="1:4" x14ac:dyDescent="0.25">
      <c r="A2701" s="1"/>
      <c r="B2701" s="1"/>
      <c r="C2701" s="1"/>
      <c r="D2701" s="1"/>
    </row>
    <row r="2702" spans="1:4" x14ac:dyDescent="0.25">
      <c r="A2702" s="1"/>
      <c r="B2702" s="1"/>
      <c r="C2702" s="1"/>
      <c r="D2702" s="1"/>
    </row>
    <row r="2703" spans="1:4" x14ac:dyDescent="0.25">
      <c r="A2703" s="1"/>
      <c r="B2703" s="1"/>
      <c r="C2703" s="1"/>
      <c r="D2703" s="1"/>
    </row>
    <row r="2704" spans="1:4" x14ac:dyDescent="0.25">
      <c r="A2704" s="1"/>
      <c r="B2704" s="1"/>
      <c r="C2704" s="1"/>
      <c r="D2704" s="1"/>
    </row>
    <row r="2705" spans="1:4" x14ac:dyDescent="0.25">
      <c r="A2705" s="1"/>
      <c r="B2705" s="1"/>
      <c r="C2705" s="1"/>
      <c r="D2705" s="1"/>
    </row>
    <row r="2706" spans="1:4" x14ac:dyDescent="0.25">
      <c r="A2706" s="1"/>
      <c r="B2706" s="1"/>
      <c r="C2706" s="1"/>
      <c r="D2706" s="1"/>
    </row>
    <row r="2707" spans="1:4" x14ac:dyDescent="0.25">
      <c r="A2707" s="1"/>
      <c r="B2707" s="1"/>
      <c r="C2707" s="1"/>
      <c r="D2707" s="1"/>
    </row>
    <row r="2708" spans="1:4" x14ac:dyDescent="0.25">
      <c r="A2708" s="1"/>
      <c r="B2708" s="1"/>
      <c r="C2708" s="1"/>
      <c r="D2708" s="1"/>
    </row>
    <row r="2709" spans="1:4" x14ac:dyDescent="0.25">
      <c r="A2709" s="1"/>
      <c r="B2709" s="1"/>
      <c r="C2709" s="1"/>
      <c r="D2709" s="1"/>
    </row>
    <row r="2710" spans="1:4" x14ac:dyDescent="0.25">
      <c r="A2710" s="1"/>
      <c r="B2710" s="1"/>
      <c r="C2710" s="1"/>
      <c r="D2710" s="1"/>
    </row>
    <row r="2711" spans="1:4" x14ac:dyDescent="0.25">
      <c r="A2711" s="1"/>
      <c r="B2711" s="1"/>
      <c r="C2711" s="1"/>
      <c r="D2711" s="1"/>
    </row>
    <row r="2712" spans="1:4" x14ac:dyDescent="0.25">
      <c r="A2712" s="1"/>
      <c r="B2712" s="1"/>
      <c r="C2712" s="1"/>
      <c r="D2712" s="1"/>
    </row>
    <row r="2713" spans="1:4" x14ac:dyDescent="0.25">
      <c r="A2713" s="1"/>
      <c r="B2713" s="1"/>
      <c r="C2713" s="1"/>
      <c r="D2713" s="1"/>
    </row>
    <row r="2714" spans="1:4" x14ac:dyDescent="0.25">
      <c r="A2714" s="1"/>
      <c r="B2714" s="1"/>
      <c r="C2714" s="1"/>
      <c r="D2714" s="1"/>
    </row>
    <row r="2715" spans="1:4" x14ac:dyDescent="0.25">
      <c r="A2715" s="1"/>
      <c r="B2715" s="1"/>
      <c r="C2715" s="1"/>
      <c r="D2715" s="1"/>
    </row>
    <row r="2716" spans="1:4" x14ac:dyDescent="0.25">
      <c r="A2716" s="1"/>
      <c r="B2716" s="1"/>
      <c r="C2716" s="1"/>
      <c r="D2716" s="1"/>
    </row>
    <row r="2717" spans="1:4" x14ac:dyDescent="0.25">
      <c r="A2717" s="1"/>
      <c r="B2717" s="1"/>
      <c r="C2717" s="1"/>
      <c r="D2717" s="1"/>
    </row>
    <row r="2718" spans="1:4" x14ac:dyDescent="0.25">
      <c r="A2718" s="1"/>
      <c r="B2718" s="1"/>
      <c r="C2718" s="1"/>
      <c r="D2718" s="1"/>
    </row>
    <row r="2719" spans="1:4" x14ac:dyDescent="0.25">
      <c r="A2719" s="1"/>
      <c r="B2719" s="1"/>
      <c r="C2719" s="1"/>
      <c r="D2719" s="1"/>
    </row>
    <row r="2720" spans="1:4" x14ac:dyDescent="0.25">
      <c r="A2720" s="1"/>
      <c r="B2720" s="1"/>
      <c r="C2720" s="1"/>
      <c r="D2720" s="1"/>
    </row>
    <row r="2721" spans="1:4" x14ac:dyDescent="0.25">
      <c r="A2721" s="1"/>
      <c r="B2721" s="1"/>
      <c r="C2721" s="1"/>
      <c r="D2721" s="1"/>
    </row>
    <row r="2722" spans="1:4" x14ac:dyDescent="0.25">
      <c r="A2722" s="1"/>
      <c r="B2722" s="1"/>
      <c r="C2722" s="1"/>
      <c r="D2722" s="1"/>
    </row>
    <row r="2723" spans="1:4" x14ac:dyDescent="0.25">
      <c r="A2723" s="1"/>
      <c r="B2723" s="1"/>
      <c r="C2723" s="1"/>
      <c r="D2723" s="1"/>
    </row>
    <row r="2724" spans="1:4" x14ac:dyDescent="0.25">
      <c r="A2724" s="1"/>
      <c r="B2724" s="1"/>
      <c r="C2724" s="1"/>
      <c r="D2724" s="1"/>
    </row>
    <row r="2725" spans="1:4" x14ac:dyDescent="0.25">
      <c r="A2725" s="1"/>
      <c r="B2725" s="1"/>
      <c r="C2725" s="1"/>
      <c r="D2725" s="1"/>
    </row>
    <row r="2726" spans="1:4" x14ac:dyDescent="0.25">
      <c r="A2726" s="1"/>
      <c r="B2726" s="1"/>
      <c r="C2726" s="1"/>
      <c r="D2726" s="1"/>
    </row>
    <row r="2727" spans="1:4" x14ac:dyDescent="0.25">
      <c r="A2727" s="1"/>
      <c r="B2727" s="1"/>
      <c r="C2727" s="1"/>
      <c r="D2727" s="1"/>
    </row>
    <row r="2728" spans="1:4" x14ac:dyDescent="0.25">
      <c r="A2728" s="1"/>
      <c r="B2728" s="1"/>
      <c r="C2728" s="1"/>
      <c r="D2728" s="1"/>
    </row>
    <row r="2729" spans="1:4" x14ac:dyDescent="0.25">
      <c r="A2729" s="1"/>
      <c r="B2729" s="1"/>
      <c r="C2729" s="1"/>
      <c r="D2729" s="1"/>
    </row>
    <row r="2730" spans="1:4" x14ac:dyDescent="0.25">
      <c r="A2730" s="1"/>
      <c r="B2730" s="1"/>
      <c r="C2730" s="1"/>
      <c r="D2730" s="1"/>
    </row>
    <row r="2731" spans="1:4" x14ac:dyDescent="0.25">
      <c r="A2731" s="1"/>
      <c r="B2731" s="1"/>
      <c r="C2731" s="1"/>
      <c r="D2731" s="1"/>
    </row>
    <row r="2732" spans="1:4" x14ac:dyDescent="0.25">
      <c r="A2732" s="1"/>
      <c r="B2732" s="1"/>
      <c r="C2732" s="1"/>
      <c r="D2732" s="1"/>
    </row>
    <row r="2733" spans="1:4" x14ac:dyDescent="0.25">
      <c r="A2733" s="1"/>
      <c r="B2733" s="1"/>
      <c r="C2733" s="1"/>
      <c r="D2733" s="1"/>
    </row>
    <row r="2734" spans="1:4" x14ac:dyDescent="0.25">
      <c r="A2734" s="1"/>
      <c r="B2734" s="1"/>
      <c r="C2734" s="1"/>
      <c r="D2734" s="1"/>
    </row>
    <row r="2735" spans="1:4" x14ac:dyDescent="0.25">
      <c r="A2735" s="1"/>
      <c r="B2735" s="1"/>
      <c r="C2735" s="1"/>
      <c r="D2735" s="1"/>
    </row>
    <row r="2736" spans="1:4" x14ac:dyDescent="0.25">
      <c r="A2736" s="1"/>
      <c r="B2736" s="1"/>
      <c r="C2736" s="1"/>
      <c r="D2736" s="1"/>
    </row>
    <row r="2737" spans="1:4" x14ac:dyDescent="0.25">
      <c r="A2737" s="1"/>
      <c r="B2737" s="1"/>
      <c r="C2737" s="1"/>
      <c r="D2737" s="1"/>
    </row>
    <row r="2738" spans="1:4" x14ac:dyDescent="0.25">
      <c r="A2738" s="1"/>
      <c r="B2738" s="1"/>
      <c r="C2738" s="1"/>
      <c r="D2738" s="1"/>
    </row>
    <row r="2739" spans="1:4" x14ac:dyDescent="0.25">
      <c r="A2739" s="1"/>
      <c r="B2739" s="1"/>
      <c r="C2739" s="1"/>
      <c r="D2739" s="1"/>
    </row>
    <row r="2740" spans="1:4" x14ac:dyDescent="0.25">
      <c r="A2740" s="1"/>
      <c r="B2740" s="1"/>
      <c r="C2740" s="1"/>
      <c r="D2740" s="1"/>
    </row>
    <row r="2741" spans="1:4" x14ac:dyDescent="0.25">
      <c r="A2741" s="1"/>
      <c r="B2741" s="1"/>
      <c r="C2741" s="1"/>
      <c r="D2741" s="1"/>
    </row>
    <row r="2742" spans="1:4" x14ac:dyDescent="0.25">
      <c r="A2742" s="1"/>
      <c r="B2742" s="1"/>
      <c r="C2742" s="1"/>
      <c r="D2742" s="1"/>
    </row>
    <row r="2743" spans="1:4" x14ac:dyDescent="0.25">
      <c r="A2743" s="1"/>
      <c r="B2743" s="1"/>
      <c r="C2743" s="1"/>
      <c r="D2743" s="1"/>
    </row>
    <row r="2744" spans="1:4" x14ac:dyDescent="0.25">
      <c r="A2744" s="1"/>
      <c r="B2744" s="1"/>
      <c r="C2744" s="1"/>
      <c r="D2744" s="1"/>
    </row>
    <row r="2745" spans="1:4" x14ac:dyDescent="0.25">
      <c r="A2745" s="1"/>
      <c r="B2745" s="1"/>
      <c r="C2745" s="1"/>
      <c r="D2745" s="1"/>
    </row>
    <row r="2746" spans="1:4" x14ac:dyDescent="0.25">
      <c r="A2746" s="1"/>
      <c r="B2746" s="1"/>
      <c r="C2746" s="1"/>
      <c r="D2746" s="1"/>
    </row>
    <row r="2747" spans="1:4" x14ac:dyDescent="0.25">
      <c r="A2747" s="1"/>
      <c r="B2747" s="1"/>
      <c r="C2747" s="1"/>
      <c r="D2747" s="1"/>
    </row>
    <row r="2748" spans="1:4" x14ac:dyDescent="0.25">
      <c r="A2748" s="1"/>
      <c r="B2748" s="1"/>
      <c r="C2748" s="1"/>
      <c r="D2748" s="1"/>
    </row>
    <row r="2749" spans="1:4" x14ac:dyDescent="0.25">
      <c r="A2749" s="1"/>
      <c r="B2749" s="1"/>
      <c r="C2749" s="1"/>
      <c r="D2749" s="1"/>
    </row>
    <row r="2750" spans="1:4" x14ac:dyDescent="0.25">
      <c r="A2750" s="1"/>
      <c r="B2750" s="1"/>
      <c r="C2750" s="1"/>
      <c r="D2750" s="1"/>
    </row>
    <row r="2751" spans="1:4" x14ac:dyDescent="0.25">
      <c r="A2751" s="1"/>
      <c r="B2751" s="1"/>
      <c r="C2751" s="1"/>
      <c r="D2751" s="1"/>
    </row>
    <row r="2752" spans="1:4" x14ac:dyDescent="0.25">
      <c r="A2752" s="1"/>
      <c r="B2752" s="1"/>
      <c r="C2752" s="1"/>
      <c r="D2752" s="1"/>
    </row>
    <row r="2753" spans="1:4" x14ac:dyDescent="0.25">
      <c r="A2753" s="1"/>
      <c r="B2753" s="1"/>
      <c r="C2753" s="1"/>
      <c r="D2753" s="1"/>
    </row>
    <row r="2754" spans="1:4" x14ac:dyDescent="0.25">
      <c r="A2754" s="1"/>
      <c r="B2754" s="1"/>
      <c r="C2754" s="1"/>
      <c r="D2754" s="1"/>
    </row>
    <row r="2755" spans="1:4" x14ac:dyDescent="0.25">
      <c r="A2755" s="1"/>
      <c r="B2755" s="1"/>
      <c r="C2755" s="1"/>
      <c r="D2755" s="1"/>
    </row>
    <row r="2756" spans="1:4" x14ac:dyDescent="0.25">
      <c r="A2756" s="1"/>
      <c r="B2756" s="1"/>
      <c r="C2756" s="1"/>
      <c r="D2756" s="1"/>
    </row>
    <row r="2757" spans="1:4" x14ac:dyDescent="0.25">
      <c r="A2757" s="1"/>
      <c r="B2757" s="1"/>
      <c r="C2757" s="1"/>
      <c r="D2757" s="1"/>
    </row>
    <row r="2758" spans="1:4" x14ac:dyDescent="0.25">
      <c r="A2758" s="1"/>
      <c r="B2758" s="1"/>
      <c r="C2758" s="1"/>
      <c r="D2758" s="1"/>
    </row>
    <row r="2759" spans="1:4" x14ac:dyDescent="0.25">
      <c r="A2759" s="1"/>
      <c r="B2759" s="1"/>
      <c r="C2759" s="1"/>
      <c r="D2759" s="1"/>
    </row>
    <row r="2760" spans="1:4" x14ac:dyDescent="0.25">
      <c r="A2760" s="1"/>
      <c r="B2760" s="1"/>
      <c r="C2760" s="1"/>
      <c r="D2760" s="1"/>
    </row>
    <row r="2761" spans="1:4" x14ac:dyDescent="0.25">
      <c r="A2761" s="1"/>
      <c r="B2761" s="1"/>
      <c r="C2761" s="1"/>
      <c r="D2761" s="1"/>
    </row>
    <row r="2762" spans="1:4" x14ac:dyDescent="0.25">
      <c r="A2762" s="1"/>
      <c r="B2762" s="1"/>
      <c r="C2762" s="1"/>
      <c r="D2762" s="1"/>
    </row>
    <row r="2763" spans="1:4" x14ac:dyDescent="0.25">
      <c r="A2763" s="1"/>
      <c r="B2763" s="1"/>
      <c r="C2763" s="1"/>
      <c r="D2763" s="1"/>
    </row>
    <row r="2764" spans="1:4" x14ac:dyDescent="0.25">
      <c r="A2764" s="1"/>
      <c r="B2764" s="1"/>
      <c r="C2764" s="1"/>
      <c r="D2764" s="1"/>
    </row>
    <row r="2765" spans="1:4" x14ac:dyDescent="0.25">
      <c r="A2765" s="1"/>
      <c r="B2765" s="1"/>
      <c r="C2765" s="1"/>
      <c r="D2765" s="1"/>
    </row>
    <row r="2766" spans="1:4" x14ac:dyDescent="0.25">
      <c r="A2766" s="1"/>
      <c r="B2766" s="1"/>
      <c r="C2766" s="1"/>
      <c r="D2766" s="1"/>
    </row>
    <row r="2767" spans="1:4" x14ac:dyDescent="0.25">
      <c r="A2767" s="1"/>
      <c r="B2767" s="1"/>
      <c r="C2767" s="1"/>
      <c r="D2767" s="1"/>
    </row>
    <row r="2768" spans="1:4" x14ac:dyDescent="0.25">
      <c r="A2768" s="1"/>
      <c r="B2768" s="1"/>
      <c r="C2768" s="1"/>
      <c r="D2768" s="1"/>
    </row>
    <row r="2769" spans="1:4" x14ac:dyDescent="0.25">
      <c r="A2769" s="1"/>
      <c r="B2769" s="1"/>
      <c r="C2769" s="1"/>
      <c r="D2769" s="1"/>
    </row>
    <row r="2770" spans="1:4" x14ac:dyDescent="0.25">
      <c r="A2770" s="1"/>
      <c r="B2770" s="1"/>
      <c r="C2770" s="1"/>
      <c r="D2770" s="1"/>
    </row>
    <row r="2771" spans="1:4" x14ac:dyDescent="0.25">
      <c r="A2771" s="1"/>
      <c r="B2771" s="1"/>
      <c r="C2771" s="1"/>
      <c r="D2771" s="1"/>
    </row>
    <row r="2772" spans="1:4" x14ac:dyDescent="0.25">
      <c r="A2772" s="1"/>
      <c r="B2772" s="1"/>
      <c r="C2772" s="1"/>
      <c r="D2772" s="1"/>
    </row>
    <row r="2773" spans="1:4" x14ac:dyDescent="0.25">
      <c r="A2773" s="1"/>
      <c r="B2773" s="1"/>
      <c r="C2773" s="1"/>
      <c r="D2773" s="1"/>
    </row>
    <row r="2774" spans="1:4" x14ac:dyDescent="0.25">
      <c r="A2774" s="1"/>
      <c r="B2774" s="1"/>
      <c r="C2774" s="1"/>
      <c r="D2774" s="1"/>
    </row>
    <row r="2775" spans="1:4" x14ac:dyDescent="0.25">
      <c r="A2775" s="1"/>
      <c r="B2775" s="1"/>
      <c r="C2775" s="1"/>
      <c r="D2775" s="1"/>
    </row>
    <row r="2776" spans="1:4" x14ac:dyDescent="0.25">
      <c r="A2776" s="1"/>
      <c r="B2776" s="1"/>
      <c r="C2776" s="1"/>
      <c r="D2776" s="1"/>
    </row>
    <row r="2777" spans="1:4" x14ac:dyDescent="0.25">
      <c r="A2777" s="1"/>
      <c r="B2777" s="1"/>
      <c r="C2777" s="1"/>
      <c r="D2777" s="1"/>
    </row>
    <row r="2778" spans="1:4" x14ac:dyDescent="0.25">
      <c r="A2778" s="1"/>
      <c r="B2778" s="1"/>
      <c r="C2778" s="1"/>
      <c r="D2778" s="1"/>
    </row>
    <row r="2779" spans="1:4" x14ac:dyDescent="0.25">
      <c r="A2779" s="1"/>
      <c r="B2779" s="1"/>
      <c r="C2779" s="1"/>
      <c r="D2779" s="1"/>
    </row>
    <row r="2780" spans="1:4" x14ac:dyDescent="0.25">
      <c r="A2780" s="1"/>
      <c r="B2780" s="1"/>
      <c r="C2780" s="1"/>
      <c r="D2780" s="1"/>
    </row>
    <row r="2781" spans="1:4" x14ac:dyDescent="0.25">
      <c r="A2781" s="1"/>
      <c r="B2781" s="1"/>
      <c r="C2781" s="1"/>
      <c r="D2781" s="1"/>
    </row>
    <row r="2782" spans="1:4" x14ac:dyDescent="0.25">
      <c r="A2782" s="1"/>
      <c r="B2782" s="1"/>
      <c r="C2782" s="1"/>
      <c r="D2782" s="1"/>
    </row>
    <row r="2783" spans="1:4" x14ac:dyDescent="0.25">
      <c r="A2783" s="1"/>
      <c r="B2783" s="1"/>
      <c r="C2783" s="1"/>
      <c r="D2783" s="1"/>
    </row>
    <row r="2784" spans="1:4" x14ac:dyDescent="0.25">
      <c r="A2784" s="1"/>
      <c r="B2784" s="1"/>
      <c r="C2784" s="1"/>
      <c r="D2784" s="1"/>
    </row>
    <row r="2785" spans="1:4" x14ac:dyDescent="0.25">
      <c r="A2785" s="1"/>
      <c r="B2785" s="1"/>
      <c r="C2785" s="1"/>
      <c r="D2785" s="1"/>
    </row>
    <row r="2786" spans="1:4" x14ac:dyDescent="0.25">
      <c r="A2786" s="1"/>
      <c r="B2786" s="1"/>
      <c r="C2786" s="1"/>
      <c r="D2786" s="1"/>
    </row>
    <row r="2787" spans="1:4" x14ac:dyDescent="0.25">
      <c r="A2787" s="1"/>
      <c r="B2787" s="1"/>
      <c r="C2787" s="1"/>
      <c r="D2787" s="1"/>
    </row>
    <row r="2788" spans="1:4" x14ac:dyDescent="0.25">
      <c r="A2788" s="1"/>
      <c r="B2788" s="1"/>
      <c r="C2788" s="1"/>
      <c r="D2788" s="1"/>
    </row>
    <row r="2789" spans="1:4" x14ac:dyDescent="0.25">
      <c r="A2789" s="1"/>
      <c r="B2789" s="1"/>
      <c r="C2789" s="1"/>
      <c r="D2789" s="1"/>
    </row>
    <row r="2790" spans="1:4" x14ac:dyDescent="0.25">
      <c r="A2790" s="1"/>
      <c r="B2790" s="1"/>
      <c r="C2790" s="1"/>
      <c r="D2790" s="1"/>
    </row>
    <row r="2791" spans="1:4" x14ac:dyDescent="0.25">
      <c r="A2791" s="1"/>
      <c r="B2791" s="1"/>
      <c r="C2791" s="1"/>
      <c r="D2791" s="1"/>
    </row>
    <row r="2792" spans="1:4" x14ac:dyDescent="0.25">
      <c r="A2792" s="1"/>
      <c r="B2792" s="1"/>
      <c r="C2792" s="1"/>
      <c r="D2792" s="1"/>
    </row>
    <row r="2793" spans="1:4" x14ac:dyDescent="0.25">
      <c r="A2793" s="1"/>
      <c r="B2793" s="1"/>
      <c r="C2793" s="1"/>
      <c r="D2793" s="1"/>
    </row>
    <row r="2794" spans="1:4" x14ac:dyDescent="0.25">
      <c r="A2794" s="1"/>
      <c r="B2794" s="1"/>
      <c r="C2794" s="1"/>
      <c r="D2794" s="1"/>
    </row>
    <row r="2795" spans="1:4" x14ac:dyDescent="0.25">
      <c r="A2795" s="1"/>
      <c r="B2795" s="1"/>
      <c r="C2795" s="1"/>
      <c r="D2795" s="1"/>
    </row>
    <row r="2796" spans="1:4" x14ac:dyDescent="0.25">
      <c r="A2796" s="1"/>
      <c r="B2796" s="1"/>
      <c r="C2796" s="1"/>
      <c r="D2796" s="1"/>
    </row>
    <row r="2797" spans="1:4" x14ac:dyDescent="0.25">
      <c r="A2797" s="1"/>
      <c r="B2797" s="1"/>
      <c r="C2797" s="1"/>
      <c r="D2797" s="1"/>
    </row>
    <row r="2798" spans="1:4" x14ac:dyDescent="0.25">
      <c r="A2798" s="1"/>
      <c r="B2798" s="1"/>
      <c r="C2798" s="1"/>
      <c r="D2798" s="1"/>
    </row>
    <row r="2799" spans="1:4" x14ac:dyDescent="0.25">
      <c r="A2799" s="1"/>
      <c r="B2799" s="1"/>
      <c r="C2799" s="1"/>
      <c r="D2799" s="1"/>
    </row>
    <row r="2800" spans="1:4" x14ac:dyDescent="0.25">
      <c r="A2800" s="1"/>
      <c r="B2800" s="1"/>
      <c r="C2800" s="1"/>
      <c r="D2800" s="1"/>
    </row>
    <row r="2801" spans="1:4" x14ac:dyDescent="0.25">
      <c r="A2801" s="1"/>
      <c r="B2801" s="1"/>
      <c r="C2801" s="1"/>
      <c r="D2801" s="1"/>
    </row>
    <row r="2802" spans="1:4" x14ac:dyDescent="0.25">
      <c r="A2802" s="1"/>
      <c r="B2802" s="1"/>
      <c r="C2802" s="1"/>
      <c r="D2802" s="1"/>
    </row>
    <row r="2803" spans="1:4" x14ac:dyDescent="0.25">
      <c r="A2803" s="1"/>
      <c r="B2803" s="1"/>
      <c r="C2803" s="1"/>
      <c r="D2803" s="1"/>
    </row>
    <row r="2804" spans="1:4" x14ac:dyDescent="0.25">
      <c r="A2804" s="1"/>
      <c r="B2804" s="1"/>
      <c r="C2804" s="1"/>
      <c r="D2804" s="1"/>
    </row>
    <row r="2805" spans="1:4" x14ac:dyDescent="0.25">
      <c r="A2805" s="1"/>
      <c r="B2805" s="1"/>
      <c r="C2805" s="1"/>
      <c r="D2805" s="1"/>
    </row>
    <row r="2806" spans="1:4" x14ac:dyDescent="0.25">
      <c r="A2806" s="1"/>
      <c r="B2806" s="1"/>
      <c r="C2806" s="1"/>
      <c r="D2806" s="1"/>
    </row>
    <row r="2807" spans="1:4" x14ac:dyDescent="0.25">
      <c r="A2807" s="1"/>
      <c r="B2807" s="1"/>
      <c r="C2807" s="1"/>
      <c r="D2807" s="1"/>
    </row>
    <row r="2808" spans="1:4" x14ac:dyDescent="0.25">
      <c r="A2808" s="1"/>
      <c r="B2808" s="1"/>
      <c r="C2808" s="1"/>
      <c r="D2808" s="1"/>
    </row>
    <row r="2809" spans="1:4" x14ac:dyDescent="0.25">
      <c r="A2809" s="1"/>
      <c r="B2809" s="1"/>
      <c r="C2809" s="1"/>
      <c r="D2809" s="1"/>
    </row>
    <row r="2810" spans="1:4" x14ac:dyDescent="0.25">
      <c r="A2810" s="1"/>
      <c r="B2810" s="1"/>
      <c r="C2810" s="1"/>
      <c r="D2810" s="1"/>
    </row>
    <row r="2811" spans="1:4" x14ac:dyDescent="0.25">
      <c r="A2811" s="1"/>
      <c r="B2811" s="1"/>
      <c r="C2811" s="1"/>
      <c r="D2811" s="1"/>
    </row>
    <row r="2812" spans="1:4" x14ac:dyDescent="0.25">
      <c r="A2812" s="1"/>
      <c r="B2812" s="1"/>
      <c r="C2812" s="1"/>
      <c r="D2812" s="1"/>
    </row>
    <row r="2813" spans="1:4" x14ac:dyDescent="0.25">
      <c r="A2813" s="1"/>
      <c r="B2813" s="1"/>
      <c r="C2813" s="1"/>
      <c r="D2813" s="1"/>
    </row>
    <row r="2814" spans="1:4" x14ac:dyDescent="0.25">
      <c r="A2814" s="1"/>
      <c r="B2814" s="1"/>
      <c r="C2814" s="1"/>
      <c r="D2814" s="1"/>
    </row>
    <row r="2815" spans="1:4" x14ac:dyDescent="0.25">
      <c r="A2815" s="1"/>
      <c r="B2815" s="1"/>
      <c r="C2815" s="1"/>
      <c r="D2815" s="1"/>
    </row>
    <row r="2816" spans="1:4" x14ac:dyDescent="0.25">
      <c r="A2816" s="1"/>
      <c r="B2816" s="1"/>
      <c r="C2816" s="1"/>
      <c r="D2816" s="1"/>
    </row>
    <row r="2817" spans="1:4" x14ac:dyDescent="0.25">
      <c r="A2817" s="1"/>
      <c r="B2817" s="1"/>
      <c r="C2817" s="1"/>
      <c r="D2817" s="1"/>
    </row>
    <row r="2818" spans="1:4" x14ac:dyDescent="0.25">
      <c r="A2818" s="1"/>
      <c r="B2818" s="1"/>
      <c r="C2818" s="1"/>
      <c r="D2818" s="1"/>
    </row>
    <row r="2819" spans="1:4" x14ac:dyDescent="0.25">
      <c r="A2819" s="1"/>
      <c r="B2819" s="1"/>
      <c r="C2819" s="1"/>
      <c r="D2819" s="1"/>
    </row>
    <row r="2820" spans="1:4" x14ac:dyDescent="0.25">
      <c r="A2820" s="1"/>
      <c r="B2820" s="1"/>
      <c r="C2820" s="1"/>
      <c r="D2820" s="1"/>
    </row>
    <row r="2821" spans="1:4" x14ac:dyDescent="0.25">
      <c r="A2821" s="1"/>
      <c r="B2821" s="1"/>
      <c r="C2821" s="1"/>
      <c r="D2821" s="1"/>
    </row>
    <row r="2822" spans="1:4" x14ac:dyDescent="0.25">
      <c r="A2822" s="1"/>
      <c r="B2822" s="1"/>
      <c r="C2822" s="1"/>
      <c r="D2822" s="1"/>
    </row>
    <row r="2823" spans="1:4" x14ac:dyDescent="0.25">
      <c r="A2823" s="1"/>
      <c r="B2823" s="1"/>
      <c r="C2823" s="1"/>
      <c r="D2823" s="1"/>
    </row>
    <row r="2824" spans="1:4" x14ac:dyDescent="0.25">
      <c r="A2824" s="1"/>
      <c r="B2824" s="1"/>
      <c r="C2824" s="1"/>
      <c r="D2824" s="1"/>
    </row>
    <row r="2825" spans="1:4" x14ac:dyDescent="0.25">
      <c r="A2825" s="1"/>
      <c r="B2825" s="1"/>
      <c r="C2825" s="1"/>
      <c r="D2825" s="1"/>
    </row>
    <row r="2826" spans="1:4" x14ac:dyDescent="0.25">
      <c r="A2826" s="1"/>
      <c r="B2826" s="1"/>
      <c r="C2826" s="1"/>
      <c r="D2826" s="1"/>
    </row>
    <row r="2827" spans="1:4" x14ac:dyDescent="0.25">
      <c r="A2827" s="1"/>
      <c r="B2827" s="1"/>
      <c r="C2827" s="1"/>
      <c r="D2827" s="1"/>
    </row>
    <row r="2828" spans="1:4" x14ac:dyDescent="0.25">
      <c r="A2828" s="1"/>
      <c r="B2828" s="1"/>
      <c r="C2828" s="1"/>
      <c r="D2828" s="1"/>
    </row>
    <row r="2829" spans="1:4" x14ac:dyDescent="0.25">
      <c r="A2829" s="1"/>
      <c r="B2829" s="1"/>
      <c r="C2829" s="1"/>
      <c r="D2829" s="1"/>
    </row>
    <row r="2830" spans="1:4" x14ac:dyDescent="0.25">
      <c r="A2830" s="1"/>
      <c r="B2830" s="1"/>
      <c r="C2830" s="1"/>
      <c r="D2830" s="1"/>
    </row>
    <row r="2831" spans="1:4" x14ac:dyDescent="0.25">
      <c r="A2831" s="1"/>
      <c r="B2831" s="1"/>
      <c r="C2831" s="1"/>
      <c r="D2831" s="1"/>
    </row>
    <row r="2832" spans="1:4" x14ac:dyDescent="0.25">
      <c r="A2832" s="1"/>
      <c r="B2832" s="1"/>
      <c r="C2832" s="1"/>
      <c r="D2832" s="1"/>
    </row>
    <row r="2833" spans="1:4" x14ac:dyDescent="0.25">
      <c r="A2833" s="1"/>
      <c r="B2833" s="1"/>
      <c r="C2833" s="1"/>
      <c r="D2833" s="1"/>
    </row>
    <row r="2834" spans="1:4" x14ac:dyDescent="0.25">
      <c r="A2834" s="1"/>
      <c r="B2834" s="1"/>
      <c r="C2834" s="1"/>
      <c r="D2834" s="1"/>
    </row>
    <row r="2835" spans="1:4" x14ac:dyDescent="0.25">
      <c r="A2835" s="1"/>
      <c r="B2835" s="1"/>
      <c r="C2835" s="1"/>
      <c r="D2835" s="1"/>
    </row>
    <row r="2836" spans="1:4" x14ac:dyDescent="0.25">
      <c r="A2836" s="1"/>
      <c r="B2836" s="1"/>
      <c r="C2836" s="1"/>
      <c r="D2836" s="1"/>
    </row>
    <row r="2837" spans="1:4" x14ac:dyDescent="0.25">
      <c r="A2837" s="1"/>
      <c r="B2837" s="1"/>
      <c r="C2837" s="1"/>
      <c r="D2837" s="1"/>
    </row>
    <row r="2838" spans="1:4" x14ac:dyDescent="0.25">
      <c r="A2838" s="1"/>
      <c r="B2838" s="1"/>
      <c r="C2838" s="1"/>
      <c r="D2838" s="1"/>
    </row>
    <row r="2839" spans="1:4" x14ac:dyDescent="0.25">
      <c r="A2839" s="1"/>
      <c r="B2839" s="1"/>
      <c r="C2839" s="1"/>
      <c r="D2839" s="1"/>
    </row>
    <row r="2840" spans="1:4" x14ac:dyDescent="0.25">
      <c r="A2840" s="1"/>
      <c r="B2840" s="1"/>
      <c r="C2840" s="1"/>
      <c r="D2840" s="1"/>
    </row>
    <row r="2841" spans="1:4" x14ac:dyDescent="0.25">
      <c r="A2841" s="1"/>
      <c r="B2841" s="1"/>
      <c r="C2841" s="1"/>
      <c r="D2841" s="1"/>
    </row>
    <row r="2842" spans="1:4" x14ac:dyDescent="0.25">
      <c r="A2842" s="1"/>
      <c r="B2842" s="1"/>
      <c r="C2842" s="1"/>
      <c r="D2842" s="1"/>
    </row>
    <row r="2843" spans="1:4" x14ac:dyDescent="0.25">
      <c r="A2843" s="1"/>
      <c r="B2843" s="1"/>
      <c r="C2843" s="1"/>
      <c r="D2843" s="1"/>
    </row>
    <row r="2844" spans="1:4" x14ac:dyDescent="0.25">
      <c r="A2844" s="1"/>
      <c r="B2844" s="1"/>
      <c r="C2844" s="1"/>
      <c r="D2844" s="1"/>
    </row>
    <row r="2845" spans="1:4" x14ac:dyDescent="0.25">
      <c r="A2845" s="1"/>
      <c r="B2845" s="1"/>
      <c r="C2845" s="1"/>
      <c r="D2845" s="1"/>
    </row>
    <row r="2846" spans="1:4" x14ac:dyDescent="0.25">
      <c r="A2846" s="1"/>
      <c r="B2846" s="1"/>
      <c r="C2846" s="1"/>
      <c r="D2846" s="1"/>
    </row>
    <row r="2847" spans="1:4" x14ac:dyDescent="0.25">
      <c r="A2847" s="1"/>
      <c r="B2847" s="1"/>
      <c r="C2847" s="1"/>
      <c r="D2847" s="1"/>
    </row>
    <row r="2848" spans="1:4" x14ac:dyDescent="0.25">
      <c r="A2848" s="1"/>
      <c r="B2848" s="1"/>
      <c r="C2848" s="1"/>
      <c r="D2848" s="1"/>
    </row>
    <row r="2849" spans="1:4" x14ac:dyDescent="0.25">
      <c r="A2849" s="1"/>
      <c r="B2849" s="1"/>
      <c r="C2849" s="1"/>
      <c r="D2849" s="1"/>
    </row>
    <row r="2850" spans="1:4" x14ac:dyDescent="0.25">
      <c r="A2850" s="1"/>
      <c r="B2850" s="1"/>
      <c r="C2850" s="1"/>
      <c r="D2850" s="1"/>
    </row>
    <row r="2851" spans="1:4" x14ac:dyDescent="0.25">
      <c r="A2851" s="1"/>
      <c r="B2851" s="1"/>
      <c r="C2851" s="1"/>
      <c r="D2851" s="1"/>
    </row>
    <row r="2852" spans="1:4" x14ac:dyDescent="0.25">
      <c r="A2852" s="1"/>
      <c r="B2852" s="1"/>
      <c r="C2852" s="1"/>
      <c r="D2852" s="1"/>
    </row>
    <row r="2853" spans="1:4" x14ac:dyDescent="0.25">
      <c r="A2853" s="1"/>
      <c r="B2853" s="1"/>
      <c r="C2853" s="1"/>
      <c r="D2853" s="1"/>
    </row>
    <row r="2854" spans="1:4" x14ac:dyDescent="0.25">
      <c r="A2854" s="1"/>
      <c r="B2854" s="1"/>
      <c r="C2854" s="1"/>
      <c r="D2854" s="1"/>
    </row>
    <row r="2855" spans="1:4" x14ac:dyDescent="0.25">
      <c r="A2855" s="1"/>
      <c r="B2855" s="1"/>
      <c r="C2855" s="1"/>
      <c r="D2855" s="1"/>
    </row>
    <row r="2856" spans="1:4" x14ac:dyDescent="0.25">
      <c r="A2856" s="1"/>
      <c r="B2856" s="1"/>
      <c r="C2856" s="1"/>
      <c r="D2856" s="1"/>
    </row>
    <row r="2857" spans="1:4" x14ac:dyDescent="0.25">
      <c r="A2857" s="1"/>
      <c r="B2857" s="1"/>
      <c r="C2857" s="1"/>
      <c r="D2857" s="1"/>
    </row>
    <row r="2858" spans="1:4" x14ac:dyDescent="0.25">
      <c r="A2858" s="1"/>
      <c r="B2858" s="1"/>
      <c r="C2858" s="1"/>
      <c r="D2858" s="1"/>
    </row>
    <row r="2859" spans="1:4" x14ac:dyDescent="0.25">
      <c r="A2859" s="1"/>
      <c r="B2859" s="1"/>
      <c r="C2859" s="1"/>
      <c r="D2859" s="1"/>
    </row>
    <row r="2860" spans="1:4" x14ac:dyDescent="0.25">
      <c r="A2860" s="1"/>
      <c r="B2860" s="1"/>
      <c r="C2860" s="1"/>
      <c r="D2860" s="1"/>
    </row>
    <row r="2861" spans="1:4" x14ac:dyDescent="0.25">
      <c r="A2861" s="1"/>
      <c r="B2861" s="1"/>
      <c r="C2861" s="1"/>
      <c r="D2861" s="1"/>
    </row>
    <row r="2862" spans="1:4" x14ac:dyDescent="0.25">
      <c r="A2862" s="1"/>
      <c r="B2862" s="1"/>
      <c r="C2862" s="1"/>
      <c r="D2862" s="1"/>
    </row>
    <row r="2863" spans="1:4" x14ac:dyDescent="0.25">
      <c r="A2863" s="1"/>
      <c r="B2863" s="1"/>
      <c r="C2863" s="1"/>
      <c r="D2863" s="1"/>
    </row>
    <row r="2864" spans="1:4" x14ac:dyDescent="0.25">
      <c r="A2864" s="1"/>
      <c r="B2864" s="1"/>
      <c r="C2864" s="1"/>
      <c r="D2864" s="1"/>
    </row>
    <row r="2865" spans="1:4" x14ac:dyDescent="0.25">
      <c r="A2865" s="1"/>
      <c r="B2865" s="1"/>
      <c r="C2865" s="1"/>
      <c r="D2865" s="1"/>
    </row>
    <row r="2866" spans="1:4" x14ac:dyDescent="0.25">
      <c r="A2866" s="1"/>
      <c r="B2866" s="1"/>
      <c r="C2866" s="1"/>
      <c r="D2866" s="1"/>
    </row>
    <row r="2867" spans="1:4" x14ac:dyDescent="0.25">
      <c r="A2867" s="1"/>
      <c r="B2867" s="1"/>
      <c r="C2867" s="1"/>
      <c r="D2867" s="1"/>
    </row>
    <row r="2868" spans="1:4" x14ac:dyDescent="0.25">
      <c r="A2868" s="1"/>
      <c r="B2868" s="1"/>
      <c r="C2868" s="1"/>
      <c r="D2868" s="1"/>
    </row>
    <row r="2869" spans="1:4" x14ac:dyDescent="0.25">
      <c r="A2869" s="1"/>
      <c r="B2869" s="1"/>
      <c r="C2869" s="1"/>
      <c r="D2869" s="1"/>
    </row>
    <row r="2870" spans="1:4" x14ac:dyDescent="0.25">
      <c r="A2870" s="1"/>
      <c r="B2870" s="1"/>
      <c r="C2870" s="1"/>
      <c r="D2870" s="1"/>
    </row>
    <row r="2871" spans="1:4" x14ac:dyDescent="0.25">
      <c r="A2871" s="1"/>
      <c r="B2871" s="1"/>
      <c r="C2871" s="1"/>
      <c r="D2871" s="1"/>
    </row>
    <row r="2872" spans="1:4" x14ac:dyDescent="0.25">
      <c r="A2872" s="1"/>
      <c r="B2872" s="1"/>
      <c r="C2872" s="1"/>
      <c r="D2872" s="1"/>
    </row>
    <row r="2873" spans="1:4" x14ac:dyDescent="0.25">
      <c r="A2873" s="1"/>
      <c r="B2873" s="1"/>
      <c r="C2873" s="1"/>
      <c r="D2873" s="1"/>
    </row>
    <row r="2874" spans="1:4" x14ac:dyDescent="0.25">
      <c r="A2874" s="1"/>
      <c r="B2874" s="1"/>
      <c r="C2874" s="1"/>
      <c r="D2874" s="1"/>
    </row>
    <row r="2875" spans="1:4" x14ac:dyDescent="0.25">
      <c r="A2875" s="1"/>
      <c r="B2875" s="1"/>
      <c r="C2875" s="1"/>
      <c r="D2875" s="1"/>
    </row>
    <row r="2876" spans="1:4" x14ac:dyDescent="0.25">
      <c r="A2876" s="1"/>
      <c r="B2876" s="1"/>
      <c r="C2876" s="1"/>
      <c r="D2876" s="1"/>
    </row>
    <row r="2877" spans="1:4" x14ac:dyDescent="0.25">
      <c r="A2877" s="1"/>
      <c r="B2877" s="1"/>
      <c r="C2877" s="1"/>
      <c r="D2877" s="1"/>
    </row>
    <row r="2878" spans="1:4" x14ac:dyDescent="0.25">
      <c r="A2878" s="1"/>
      <c r="B2878" s="1"/>
      <c r="C2878" s="1"/>
      <c r="D2878" s="1"/>
    </row>
    <row r="2879" spans="1:4" x14ac:dyDescent="0.25">
      <c r="A2879" s="1"/>
      <c r="B2879" s="1"/>
      <c r="C2879" s="1"/>
      <c r="D2879" s="1"/>
    </row>
    <row r="2880" spans="1:4" x14ac:dyDescent="0.25">
      <c r="A2880" s="1"/>
      <c r="B2880" s="1"/>
      <c r="C2880" s="1"/>
      <c r="D2880" s="1"/>
    </row>
    <row r="2881" spans="1:4" x14ac:dyDescent="0.25">
      <c r="A2881" s="1"/>
      <c r="B2881" s="1"/>
      <c r="C2881" s="1"/>
      <c r="D2881" s="1"/>
    </row>
    <row r="2882" spans="1:4" x14ac:dyDescent="0.25">
      <c r="A2882" s="1"/>
      <c r="B2882" s="1"/>
      <c r="C2882" s="1"/>
      <c r="D2882" s="1"/>
    </row>
    <row r="2883" spans="1:4" x14ac:dyDescent="0.25">
      <c r="A2883" s="1"/>
      <c r="B2883" s="1"/>
      <c r="C2883" s="1"/>
      <c r="D2883" s="1"/>
    </row>
    <row r="2884" spans="1:4" x14ac:dyDescent="0.25">
      <c r="A2884" s="1"/>
      <c r="B2884" s="1"/>
      <c r="C2884" s="1"/>
      <c r="D2884" s="1"/>
    </row>
    <row r="2885" spans="1:4" x14ac:dyDescent="0.25">
      <c r="A2885" s="1"/>
      <c r="B2885" s="1"/>
      <c r="C2885" s="1"/>
      <c r="D2885" s="1"/>
    </row>
    <row r="2886" spans="1:4" x14ac:dyDescent="0.25">
      <c r="A2886" s="1"/>
      <c r="B2886" s="1"/>
      <c r="C2886" s="1"/>
      <c r="D2886" s="1"/>
    </row>
    <row r="2887" spans="1:4" x14ac:dyDescent="0.25">
      <c r="A2887" s="1"/>
      <c r="B2887" s="1"/>
      <c r="C2887" s="1"/>
      <c r="D2887" s="1"/>
    </row>
    <row r="2888" spans="1:4" x14ac:dyDescent="0.25">
      <c r="A2888" s="1"/>
      <c r="B2888" s="1"/>
      <c r="C2888" s="1"/>
      <c r="D2888" s="1"/>
    </row>
    <row r="2889" spans="1:4" x14ac:dyDescent="0.25">
      <c r="A2889" s="1"/>
      <c r="B2889" s="1"/>
      <c r="C2889" s="1"/>
      <c r="D2889" s="1"/>
    </row>
    <row r="2890" spans="1:4" x14ac:dyDescent="0.25">
      <c r="A2890" s="1"/>
      <c r="B2890" s="1"/>
      <c r="C2890" s="1"/>
      <c r="D2890" s="1"/>
    </row>
    <row r="2891" spans="1:4" x14ac:dyDescent="0.25">
      <c r="A2891" s="1"/>
      <c r="B2891" s="1"/>
      <c r="C2891" s="1"/>
      <c r="D2891" s="1"/>
    </row>
    <row r="2892" spans="1:4" x14ac:dyDescent="0.25">
      <c r="A2892" s="1"/>
      <c r="B2892" s="1"/>
      <c r="C2892" s="1"/>
      <c r="D2892" s="1"/>
    </row>
    <row r="2893" spans="1:4" x14ac:dyDescent="0.25">
      <c r="A2893" s="1"/>
      <c r="B2893" s="1"/>
      <c r="C2893" s="1"/>
      <c r="D2893" s="1"/>
    </row>
    <row r="2894" spans="1:4" x14ac:dyDescent="0.25">
      <c r="A2894" s="1"/>
      <c r="B2894" s="1"/>
      <c r="C2894" s="1"/>
      <c r="D2894" s="1"/>
    </row>
    <row r="2895" spans="1:4" x14ac:dyDescent="0.25">
      <c r="A2895" s="1"/>
      <c r="B2895" s="1"/>
      <c r="C2895" s="1"/>
      <c r="D2895" s="1"/>
    </row>
    <row r="2896" spans="1:4" x14ac:dyDescent="0.25">
      <c r="A2896" s="1"/>
      <c r="B2896" s="1"/>
      <c r="C2896" s="1"/>
      <c r="D2896" s="1"/>
    </row>
    <row r="2897" spans="1:4" x14ac:dyDescent="0.25">
      <c r="A2897" s="1"/>
      <c r="B2897" s="1"/>
      <c r="C2897" s="1"/>
      <c r="D2897" s="1"/>
    </row>
    <row r="2898" spans="1:4" x14ac:dyDescent="0.25">
      <c r="A2898" s="1"/>
      <c r="B2898" s="1"/>
      <c r="C2898" s="1"/>
      <c r="D2898" s="1"/>
    </row>
    <row r="2899" spans="1:4" x14ac:dyDescent="0.25">
      <c r="A2899" s="1"/>
      <c r="B2899" s="1"/>
      <c r="C2899" s="1"/>
      <c r="D2899" s="1"/>
    </row>
    <row r="2900" spans="1:4" x14ac:dyDescent="0.25">
      <c r="A2900" s="1"/>
      <c r="B2900" s="1"/>
      <c r="C2900" s="1"/>
      <c r="D2900" s="1"/>
    </row>
    <row r="2901" spans="1:4" x14ac:dyDescent="0.25">
      <c r="A2901" s="1"/>
      <c r="B2901" s="1"/>
      <c r="C2901" s="1"/>
      <c r="D2901" s="1"/>
    </row>
    <row r="2902" spans="1:4" x14ac:dyDescent="0.25">
      <c r="A2902" s="1"/>
      <c r="B2902" s="1"/>
      <c r="C2902" s="1"/>
      <c r="D2902" s="1"/>
    </row>
    <row r="2903" spans="1:4" x14ac:dyDescent="0.25">
      <c r="A2903" s="1"/>
      <c r="B2903" s="1"/>
      <c r="C2903" s="1"/>
      <c r="D2903" s="1"/>
    </row>
    <row r="2904" spans="1:4" x14ac:dyDescent="0.25">
      <c r="A2904" s="1"/>
      <c r="B2904" s="1"/>
      <c r="C2904" s="1"/>
      <c r="D2904" s="1"/>
    </row>
    <row r="2905" spans="1:4" x14ac:dyDescent="0.25">
      <c r="A2905" s="1"/>
      <c r="B2905" s="1"/>
      <c r="C2905" s="1"/>
      <c r="D2905" s="1"/>
    </row>
    <row r="2906" spans="1:4" x14ac:dyDescent="0.25">
      <c r="A2906" s="1"/>
      <c r="B2906" s="1"/>
      <c r="C2906" s="1"/>
      <c r="D2906" s="1"/>
    </row>
    <row r="2907" spans="1:4" x14ac:dyDescent="0.25">
      <c r="A2907" s="1"/>
      <c r="B2907" s="1"/>
      <c r="C2907" s="1"/>
      <c r="D2907" s="1"/>
    </row>
    <row r="2908" spans="1:4" x14ac:dyDescent="0.25">
      <c r="A2908" s="1"/>
      <c r="B2908" s="1"/>
      <c r="C2908" s="1"/>
      <c r="D2908" s="1"/>
    </row>
    <row r="2909" spans="1:4" x14ac:dyDescent="0.25">
      <c r="A2909" s="1"/>
      <c r="B2909" s="1"/>
      <c r="C2909" s="1"/>
      <c r="D2909" s="1"/>
    </row>
    <row r="2910" spans="1:4" x14ac:dyDescent="0.25">
      <c r="A2910" s="1"/>
      <c r="B2910" s="1"/>
      <c r="C2910" s="1"/>
      <c r="D2910" s="1"/>
    </row>
    <row r="2911" spans="1:4" x14ac:dyDescent="0.25">
      <c r="A2911" s="1"/>
      <c r="B2911" s="1"/>
      <c r="C2911" s="1"/>
      <c r="D2911" s="1"/>
    </row>
    <row r="2912" spans="1:4" x14ac:dyDescent="0.25">
      <c r="A2912" s="1"/>
      <c r="B2912" s="1"/>
      <c r="C2912" s="1"/>
      <c r="D2912" s="1"/>
    </row>
    <row r="2913" spans="1:4" x14ac:dyDescent="0.25">
      <c r="A2913" s="1"/>
      <c r="B2913" s="1"/>
      <c r="C2913" s="1"/>
      <c r="D2913" s="1"/>
    </row>
    <row r="2914" spans="1:4" x14ac:dyDescent="0.25">
      <c r="A2914" s="1"/>
      <c r="B2914" s="1"/>
      <c r="C2914" s="1"/>
      <c r="D2914" s="1"/>
    </row>
    <row r="2915" spans="1:4" x14ac:dyDescent="0.25">
      <c r="A2915" s="1"/>
      <c r="B2915" s="1"/>
      <c r="C2915" s="1"/>
      <c r="D2915" s="1"/>
    </row>
    <row r="2916" spans="1:4" x14ac:dyDescent="0.25">
      <c r="A2916" s="1"/>
      <c r="B2916" s="1"/>
      <c r="C2916" s="1"/>
      <c r="D2916" s="1"/>
    </row>
    <row r="2917" spans="1:4" x14ac:dyDescent="0.25">
      <c r="A2917" s="1"/>
      <c r="B2917" s="1"/>
      <c r="C2917" s="1"/>
      <c r="D2917" s="1"/>
    </row>
    <row r="2918" spans="1:4" x14ac:dyDescent="0.25">
      <c r="A2918" s="1"/>
      <c r="B2918" s="1"/>
      <c r="C2918" s="1"/>
      <c r="D2918" s="1"/>
    </row>
    <row r="2919" spans="1:4" x14ac:dyDescent="0.25">
      <c r="A2919" s="1"/>
      <c r="B2919" s="1"/>
      <c r="C2919" s="1"/>
      <c r="D2919" s="1"/>
    </row>
    <row r="2920" spans="1:4" x14ac:dyDescent="0.25">
      <c r="A2920" s="1"/>
      <c r="B2920" s="1"/>
      <c r="C2920" s="1"/>
      <c r="D2920" s="1"/>
    </row>
    <row r="2921" spans="1:4" x14ac:dyDescent="0.25">
      <c r="A2921" s="1"/>
      <c r="B2921" s="1"/>
      <c r="C2921" s="1"/>
      <c r="D2921" s="1"/>
    </row>
    <row r="2922" spans="1:4" x14ac:dyDescent="0.25">
      <c r="A2922" s="1"/>
      <c r="B2922" s="1"/>
      <c r="C2922" s="1"/>
      <c r="D2922" s="1"/>
    </row>
    <row r="2923" spans="1:4" x14ac:dyDescent="0.25">
      <c r="A2923" s="1"/>
      <c r="B2923" s="1"/>
      <c r="C2923" s="1"/>
      <c r="D2923" s="1"/>
    </row>
    <row r="2924" spans="1:4" x14ac:dyDescent="0.25">
      <c r="A2924" s="1"/>
      <c r="B2924" s="1"/>
      <c r="C2924" s="1"/>
      <c r="D2924" s="1"/>
    </row>
    <row r="2925" spans="1:4" x14ac:dyDescent="0.25">
      <c r="A2925" s="1"/>
      <c r="B2925" s="1"/>
      <c r="C2925" s="1"/>
      <c r="D2925" s="1"/>
    </row>
    <row r="2926" spans="1:4" x14ac:dyDescent="0.25">
      <c r="A2926" s="1"/>
      <c r="B2926" s="1"/>
      <c r="C2926" s="1"/>
      <c r="D2926" s="1"/>
    </row>
    <row r="2927" spans="1:4" x14ac:dyDescent="0.25">
      <c r="A2927" s="1"/>
      <c r="B2927" s="1"/>
      <c r="C2927" s="1"/>
      <c r="D2927" s="1"/>
    </row>
    <row r="2928" spans="1:4" x14ac:dyDescent="0.25">
      <c r="A2928" s="1"/>
      <c r="B2928" s="1"/>
      <c r="C2928" s="1"/>
      <c r="D2928" s="1"/>
    </row>
    <row r="2929" spans="1:4" x14ac:dyDescent="0.25">
      <c r="A2929" s="1"/>
      <c r="B2929" s="1"/>
      <c r="C2929" s="1"/>
      <c r="D2929" s="1"/>
    </row>
    <row r="2930" spans="1:4" x14ac:dyDescent="0.25">
      <c r="A2930" s="1"/>
      <c r="B2930" s="1"/>
      <c r="C2930" s="1"/>
      <c r="D2930" s="1"/>
    </row>
    <row r="2931" spans="1:4" x14ac:dyDescent="0.25">
      <c r="A2931" s="1"/>
      <c r="B2931" s="1"/>
      <c r="C2931" s="1"/>
      <c r="D2931" s="1"/>
    </row>
    <row r="2932" spans="1:4" x14ac:dyDescent="0.25">
      <c r="A2932" s="1"/>
      <c r="B2932" s="1"/>
      <c r="C2932" s="1"/>
      <c r="D2932" s="1"/>
    </row>
    <row r="2933" spans="1:4" x14ac:dyDescent="0.25">
      <c r="A2933" s="1"/>
      <c r="B2933" s="1"/>
      <c r="C2933" s="1"/>
      <c r="D2933" s="1"/>
    </row>
    <row r="2934" spans="1:4" x14ac:dyDescent="0.25">
      <c r="A2934" s="1"/>
      <c r="B2934" s="1"/>
      <c r="C2934" s="1"/>
      <c r="D2934" s="1"/>
    </row>
    <row r="2935" spans="1:4" x14ac:dyDescent="0.25">
      <c r="A2935" s="1"/>
      <c r="B2935" s="1"/>
      <c r="C2935" s="1"/>
      <c r="D2935" s="1"/>
    </row>
    <row r="2936" spans="1:4" x14ac:dyDescent="0.25">
      <c r="A2936" s="1"/>
      <c r="B2936" s="1"/>
      <c r="C2936" s="1"/>
      <c r="D2936" s="1"/>
    </row>
    <row r="2937" spans="1:4" x14ac:dyDescent="0.25">
      <c r="A2937" s="1"/>
      <c r="B2937" s="1"/>
      <c r="C2937" s="1"/>
      <c r="D2937" s="1"/>
    </row>
    <row r="2938" spans="1:4" x14ac:dyDescent="0.25">
      <c r="A2938" s="1"/>
      <c r="B2938" s="1"/>
      <c r="C2938" s="1"/>
      <c r="D2938" s="1"/>
    </row>
    <row r="2939" spans="1:4" x14ac:dyDescent="0.25">
      <c r="A2939" s="1"/>
      <c r="B2939" s="1"/>
      <c r="C2939" s="1"/>
      <c r="D2939" s="1"/>
    </row>
    <row r="2940" spans="1:4" x14ac:dyDescent="0.25">
      <c r="A2940" s="1"/>
      <c r="B2940" s="1"/>
      <c r="C2940" s="1"/>
      <c r="D2940" s="1"/>
    </row>
    <row r="2941" spans="1:4" x14ac:dyDescent="0.25">
      <c r="A2941" s="1"/>
      <c r="B2941" s="1"/>
      <c r="C2941" s="1"/>
      <c r="D2941" s="1"/>
    </row>
    <row r="2942" spans="1:4" x14ac:dyDescent="0.25">
      <c r="A2942" s="1"/>
      <c r="B2942" s="1"/>
      <c r="C2942" s="1"/>
      <c r="D2942" s="1"/>
    </row>
    <row r="2943" spans="1:4" x14ac:dyDescent="0.25">
      <c r="A2943" s="1"/>
      <c r="B2943" s="1"/>
      <c r="C2943" s="1"/>
      <c r="D2943" s="1"/>
    </row>
    <row r="2944" spans="1:4" x14ac:dyDescent="0.25">
      <c r="A2944" s="1"/>
      <c r="B2944" s="1"/>
      <c r="C2944" s="1"/>
      <c r="D2944" s="1"/>
    </row>
    <row r="2945" spans="1:4" x14ac:dyDescent="0.25">
      <c r="A2945" s="1"/>
      <c r="B2945" s="1"/>
      <c r="C2945" s="1"/>
      <c r="D2945" s="1"/>
    </row>
    <row r="2946" spans="1:4" x14ac:dyDescent="0.25">
      <c r="A2946" s="1"/>
      <c r="B2946" s="1"/>
      <c r="C2946" s="1"/>
      <c r="D2946" s="1"/>
    </row>
    <row r="2947" spans="1:4" x14ac:dyDescent="0.25">
      <c r="A2947" s="1"/>
      <c r="B2947" s="1"/>
      <c r="C2947" s="1"/>
      <c r="D2947" s="1"/>
    </row>
    <row r="2948" spans="1:4" x14ac:dyDescent="0.25">
      <c r="A2948" s="1"/>
      <c r="B2948" s="1"/>
      <c r="C2948" s="1"/>
      <c r="D2948" s="1"/>
    </row>
    <row r="2949" spans="1:4" x14ac:dyDescent="0.25">
      <c r="A2949" s="1"/>
      <c r="B2949" s="1"/>
      <c r="C2949" s="1"/>
      <c r="D2949" s="1"/>
    </row>
  </sheetData>
  <mergeCells count="21">
    <mergeCell ref="A42:E42"/>
    <mergeCell ref="F42:G49"/>
    <mergeCell ref="E43:E49"/>
    <mergeCell ref="A50:E50"/>
    <mergeCell ref="E52:E57"/>
    <mergeCell ref="F51:G57"/>
    <mergeCell ref="A1:D2"/>
    <mergeCell ref="E1:E2"/>
    <mergeCell ref="F1:G2"/>
    <mergeCell ref="A3:E3"/>
    <mergeCell ref="E4:E10"/>
    <mergeCell ref="E28:E32"/>
    <mergeCell ref="F4:G32"/>
    <mergeCell ref="A33:E33"/>
    <mergeCell ref="E34:E40"/>
    <mergeCell ref="A19:E19"/>
    <mergeCell ref="A27:E27"/>
    <mergeCell ref="A11:E11"/>
    <mergeCell ref="F33:G40"/>
    <mergeCell ref="E12:E18"/>
    <mergeCell ref="E20:E26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54"/>
  <sheetViews>
    <sheetView zoomScale="80" zoomScaleNormal="80" workbookViewId="0">
      <selection activeCell="K35" sqref="K35"/>
    </sheetView>
  </sheetViews>
  <sheetFormatPr baseColWidth="10" defaultColWidth="11.42578125" defaultRowHeight="15" x14ac:dyDescent="0.25"/>
  <cols>
    <col min="1" max="1" width="21.85546875" style="1" bestFit="1" customWidth="1"/>
    <col min="2" max="2" width="34.5703125" bestFit="1" customWidth="1"/>
    <col min="3" max="3" width="33.28515625" customWidth="1"/>
    <col min="4" max="4" width="35" customWidth="1"/>
    <col min="5" max="5" width="32.85546875" customWidth="1"/>
    <col min="6" max="6" width="14.42578125" style="68" customWidth="1"/>
    <col min="7" max="7" width="16.85546875" style="1" customWidth="1"/>
    <col min="8" max="8" width="17.140625" style="1" customWidth="1"/>
    <col min="9" max="53" width="11.42578125" style="1"/>
  </cols>
  <sheetData>
    <row r="1" spans="1:55" s="1" customFormat="1" ht="27" customHeight="1" thickBot="1" x14ac:dyDescent="0.35">
      <c r="A1" s="278" t="s">
        <v>147</v>
      </c>
      <c r="B1" s="285" t="s">
        <v>146</v>
      </c>
      <c r="C1" s="277"/>
      <c r="D1" s="277"/>
      <c r="E1" s="278"/>
      <c r="F1" s="105" t="s">
        <v>180</v>
      </c>
      <c r="G1" s="105" t="s">
        <v>182</v>
      </c>
      <c r="H1" s="105" t="s">
        <v>183</v>
      </c>
    </row>
    <row r="2" spans="1:55" s="1" customFormat="1" ht="21" thickTop="1" thickBot="1" x14ac:dyDescent="0.35">
      <c r="A2" s="278"/>
      <c r="B2" s="286"/>
      <c r="C2" s="279"/>
      <c r="D2" s="279"/>
      <c r="E2" s="280"/>
      <c r="F2" s="105" t="s">
        <v>402</v>
      </c>
      <c r="G2" s="105" t="s">
        <v>385</v>
      </c>
      <c r="H2" s="105" t="s">
        <v>376</v>
      </c>
    </row>
    <row r="3" spans="1:55" s="1" customFormat="1" ht="29.25" customHeight="1" thickTop="1" x14ac:dyDescent="0.25">
      <c r="A3" s="281" t="s">
        <v>149</v>
      </c>
      <c r="B3" s="178" t="s">
        <v>150</v>
      </c>
      <c r="C3" s="179" t="s">
        <v>151</v>
      </c>
      <c r="D3" s="179" t="s">
        <v>152</v>
      </c>
      <c r="E3" s="179" t="s">
        <v>153</v>
      </c>
      <c r="F3" s="182" t="s">
        <v>266</v>
      </c>
      <c r="G3" s="182" t="s">
        <v>267</v>
      </c>
      <c r="H3" s="183" t="s">
        <v>268</v>
      </c>
      <c r="BB3"/>
      <c r="BC3"/>
    </row>
    <row r="4" spans="1:55" s="1" customFormat="1" ht="15" customHeight="1" x14ac:dyDescent="0.25">
      <c r="A4" s="281"/>
      <c r="B4" s="73" t="s">
        <v>156</v>
      </c>
      <c r="C4" s="74">
        <f>+Summary!B5</f>
        <v>-55.64</v>
      </c>
      <c r="D4" s="74">
        <f>+Summary!C5</f>
        <v>-53.46</v>
      </c>
      <c r="E4" s="74">
        <f>+Summary!D5</f>
        <v>-56.03</v>
      </c>
      <c r="F4" s="102">
        <v>2</v>
      </c>
      <c r="G4" s="102">
        <v>1</v>
      </c>
      <c r="H4" s="102">
        <v>3</v>
      </c>
      <c r="BB4"/>
      <c r="BC4"/>
    </row>
    <row r="5" spans="1:55" s="1" customFormat="1" ht="15" customHeight="1" x14ac:dyDescent="0.25">
      <c r="A5" s="281"/>
      <c r="B5" s="98" t="s">
        <v>157</v>
      </c>
      <c r="C5" s="87">
        <f>+Summary!B7</f>
        <v>-61.07</v>
      </c>
      <c r="D5" s="87">
        <f>+Summary!C7</f>
        <v>-60.53</v>
      </c>
      <c r="E5" s="87">
        <f>+Summary!D7</f>
        <v>-65.5</v>
      </c>
      <c r="F5" s="103">
        <v>2</v>
      </c>
      <c r="G5" s="103">
        <v>1</v>
      </c>
      <c r="H5" s="103">
        <v>3</v>
      </c>
    </row>
    <row r="6" spans="1:55" s="1" customFormat="1" ht="15" customHeight="1" x14ac:dyDescent="0.25">
      <c r="A6" s="281"/>
      <c r="B6" s="73" t="s">
        <v>158</v>
      </c>
      <c r="C6" s="74">
        <f>+Summary!B9</f>
        <v>-73.239999999999995</v>
      </c>
      <c r="D6" s="74">
        <f>+Summary!C9</f>
        <v>-78.400000000000006</v>
      </c>
      <c r="E6" s="74">
        <f>+Summary!D9</f>
        <v>-78.739999999999995</v>
      </c>
      <c r="F6" s="102">
        <v>1</v>
      </c>
      <c r="G6" s="102">
        <v>2</v>
      </c>
      <c r="H6" s="102">
        <v>3</v>
      </c>
    </row>
    <row r="7" spans="1:55" s="1" customFormat="1" ht="22.5" customHeight="1" thickBot="1" x14ac:dyDescent="0.35">
      <c r="A7" s="281"/>
      <c r="B7" s="100"/>
      <c r="C7" s="101"/>
      <c r="D7" s="101"/>
      <c r="E7" s="101"/>
      <c r="F7" s="105" t="s">
        <v>262</v>
      </c>
      <c r="G7" s="105" t="s">
        <v>261</v>
      </c>
      <c r="H7" s="105" t="s">
        <v>184</v>
      </c>
    </row>
    <row r="8" spans="1:55" s="1" customFormat="1" ht="32.25" customHeight="1" thickTop="1" x14ac:dyDescent="0.25">
      <c r="A8" s="281" t="s">
        <v>263</v>
      </c>
      <c r="B8" s="241" t="s">
        <v>150</v>
      </c>
      <c r="C8" s="242"/>
      <c r="D8" s="242"/>
      <c r="E8" s="242"/>
      <c r="F8" s="180"/>
      <c r="G8" s="180"/>
      <c r="H8" s="181"/>
    </row>
    <row r="9" spans="1:55" s="1" customFormat="1" ht="15" customHeight="1" x14ac:dyDescent="0.25">
      <c r="A9" s="281"/>
      <c r="B9" s="243" t="s">
        <v>14</v>
      </c>
      <c r="C9" s="244">
        <f>Summary!B13</f>
        <v>0.99257057949479943</v>
      </c>
      <c r="D9" s="244">
        <f>Summary!C13</f>
        <v>0.9880239520958084</v>
      </c>
      <c r="E9" s="244">
        <f>Summary!D13</f>
        <v>0.98514115898959886</v>
      </c>
      <c r="F9" s="250">
        <v>1</v>
      </c>
      <c r="G9" s="250">
        <v>2</v>
      </c>
      <c r="H9" s="250">
        <v>3</v>
      </c>
    </row>
    <row r="10" spans="1:55" s="1" customFormat="1" ht="15" customHeight="1" x14ac:dyDescent="0.25">
      <c r="A10" s="281"/>
      <c r="B10" s="245" t="s">
        <v>160</v>
      </c>
      <c r="C10" s="87">
        <f>Summary!B14</f>
        <v>6.4</v>
      </c>
      <c r="D10" s="87">
        <f>Summary!C14</f>
        <v>4.5599999999999996</v>
      </c>
      <c r="E10" s="87">
        <f>Summary!D14</f>
        <v>4.83</v>
      </c>
      <c r="F10" s="103">
        <v>3</v>
      </c>
      <c r="G10" s="103">
        <v>1</v>
      </c>
      <c r="H10" s="103">
        <v>2</v>
      </c>
    </row>
    <row r="11" spans="1:55" s="1" customFormat="1" ht="15" customHeight="1" x14ac:dyDescent="0.25">
      <c r="A11" s="281"/>
      <c r="B11" s="246" t="s">
        <v>161</v>
      </c>
      <c r="C11" s="86">
        <f>Summary!B15</f>
        <v>2.9940119760479044E-3</v>
      </c>
      <c r="D11" s="86">
        <f>Summary!C15</f>
        <v>6.0606060606060606E-3</v>
      </c>
      <c r="E11" s="86">
        <f>Summary!D15</f>
        <v>9.0497737556561094E-3</v>
      </c>
      <c r="F11" s="251">
        <v>1</v>
      </c>
      <c r="G11" s="251">
        <v>2</v>
      </c>
      <c r="H11" s="251">
        <v>3</v>
      </c>
    </row>
    <row r="12" spans="1:55" s="1" customFormat="1" ht="21.75" customHeight="1" x14ac:dyDescent="0.25">
      <c r="A12" s="281"/>
      <c r="B12" s="245" t="s">
        <v>162</v>
      </c>
      <c r="C12" s="87">
        <f>Summary!B16</f>
        <v>3.6</v>
      </c>
      <c r="D12" s="87">
        <f>Summary!C16</f>
        <v>4.2</v>
      </c>
      <c r="E12" s="87">
        <f>Summary!D16</f>
        <v>4.21</v>
      </c>
      <c r="F12" s="103">
        <v>3</v>
      </c>
      <c r="G12" s="103">
        <v>2</v>
      </c>
      <c r="H12" s="103">
        <v>1</v>
      </c>
    </row>
    <row r="13" spans="1:55" s="1" customFormat="1" ht="21.75" customHeight="1" x14ac:dyDescent="0.25">
      <c r="A13" s="281"/>
      <c r="B13" s="246" t="s">
        <v>345</v>
      </c>
      <c r="C13" s="86">
        <f>Summary!B17</f>
        <v>1.5599999999999999E-2</v>
      </c>
      <c r="D13" s="86">
        <f>Summary!C17</f>
        <v>2.8E-3</v>
      </c>
      <c r="E13" s="86">
        <f>Summary!D17</f>
        <v>2.3999999999999998E-3</v>
      </c>
      <c r="F13" s="251">
        <v>3</v>
      </c>
      <c r="G13" s="251">
        <v>2</v>
      </c>
      <c r="H13" s="251">
        <v>1</v>
      </c>
    </row>
    <row r="14" spans="1:55" s="1" customFormat="1" ht="21.75" customHeight="1" x14ac:dyDescent="0.25">
      <c r="A14" s="281"/>
      <c r="B14" s="247" t="s">
        <v>361</v>
      </c>
      <c r="C14" s="256">
        <v>1.6500000000000001E-2</v>
      </c>
      <c r="D14" s="256">
        <v>1.49E-2</v>
      </c>
      <c r="E14" s="256">
        <v>8.9999999999999993E-3</v>
      </c>
      <c r="F14" s="249">
        <v>3</v>
      </c>
      <c r="G14" s="249">
        <v>2</v>
      </c>
      <c r="H14" s="249">
        <v>1</v>
      </c>
    </row>
    <row r="15" spans="1:55" s="1" customFormat="1" ht="19.5" customHeight="1" thickBot="1" x14ac:dyDescent="0.35">
      <c r="A15" s="281"/>
      <c r="B15" s="99"/>
      <c r="C15" s="96"/>
      <c r="D15" s="96"/>
      <c r="E15" s="96"/>
      <c r="F15" s="105" t="s">
        <v>349</v>
      </c>
      <c r="G15" s="105" t="s">
        <v>347</v>
      </c>
      <c r="H15" s="105" t="s">
        <v>348</v>
      </c>
    </row>
    <row r="16" spans="1:55" s="1" customFormat="1" ht="39" customHeight="1" thickTop="1" x14ac:dyDescent="0.25">
      <c r="A16" s="281" t="s">
        <v>265</v>
      </c>
      <c r="B16" s="178" t="s">
        <v>150</v>
      </c>
      <c r="C16" s="179"/>
      <c r="D16" s="179"/>
      <c r="E16" s="179"/>
      <c r="F16" s="180"/>
      <c r="G16" s="180"/>
      <c r="H16" s="181"/>
    </row>
    <row r="17" spans="1:8" s="1" customFormat="1" ht="15" customHeight="1" x14ac:dyDescent="0.25">
      <c r="A17" s="281"/>
      <c r="B17" s="243" t="s">
        <v>14</v>
      </c>
      <c r="C17" s="244">
        <f>Summary!B21</f>
        <v>0.99852071005917165</v>
      </c>
      <c r="D17" s="244">
        <f>Summary!C21</f>
        <v>0.99566473988439308</v>
      </c>
      <c r="E17" s="383">
        <f>Summary!D21</f>
        <v>0.9956521739130435</v>
      </c>
      <c r="F17" s="250">
        <v>1</v>
      </c>
      <c r="G17" s="250">
        <v>3</v>
      </c>
      <c r="H17" s="250">
        <v>2</v>
      </c>
    </row>
    <row r="18" spans="1:8" s="1" customFormat="1" ht="15" customHeight="1" x14ac:dyDescent="0.25">
      <c r="A18" s="281"/>
      <c r="B18" s="245" t="s">
        <v>160</v>
      </c>
      <c r="C18" s="379">
        <f>Summary!B22</f>
        <v>3.02</v>
      </c>
      <c r="D18" s="379">
        <f>Summary!C22</f>
        <v>1.1599999999999999</v>
      </c>
      <c r="E18" s="380">
        <f>Summary!D22</f>
        <v>1.86</v>
      </c>
      <c r="F18" s="103">
        <v>3</v>
      </c>
      <c r="G18" s="103">
        <v>1</v>
      </c>
      <c r="H18" s="103">
        <v>2</v>
      </c>
    </row>
    <row r="19" spans="1:8" s="1" customFormat="1" ht="15" customHeight="1" x14ac:dyDescent="0.25">
      <c r="A19" s="281"/>
      <c r="B19" s="246" t="s">
        <v>15</v>
      </c>
      <c r="C19" s="377">
        <f>Summary!B23</f>
        <v>1.4814814814814814E-3</v>
      </c>
      <c r="D19" s="377">
        <f>Summary!C23</f>
        <v>4.3541364296081275E-3</v>
      </c>
      <c r="E19" s="378">
        <f>Summary!D23</f>
        <v>1.0189228529839884E-2</v>
      </c>
      <c r="F19" s="251">
        <v>1</v>
      </c>
      <c r="G19" s="251">
        <v>2</v>
      </c>
      <c r="H19" s="251">
        <v>3</v>
      </c>
    </row>
    <row r="20" spans="1:8" s="1" customFormat="1" ht="15" customHeight="1" x14ac:dyDescent="0.25">
      <c r="A20" s="281"/>
      <c r="B20" s="245" t="s">
        <v>162</v>
      </c>
      <c r="C20" s="379">
        <f>Summary!B24</f>
        <v>3.89</v>
      </c>
      <c r="D20" s="379">
        <f>Summary!C24</f>
        <v>4.24</v>
      </c>
      <c r="E20" s="380">
        <f>Summary!D24</f>
        <v>4.2300000000000004</v>
      </c>
      <c r="F20" s="103">
        <v>3</v>
      </c>
      <c r="G20" s="103">
        <v>1</v>
      </c>
      <c r="H20" s="103">
        <v>2</v>
      </c>
    </row>
    <row r="21" spans="1:8" s="1" customFormat="1" ht="15" customHeight="1" x14ac:dyDescent="0.25">
      <c r="A21" s="281"/>
      <c r="B21" s="246" t="s">
        <v>362</v>
      </c>
      <c r="C21" s="377">
        <f>Summary!B25</f>
        <v>8.9999999999999993E-3</v>
      </c>
      <c r="D21" s="377">
        <f>Summary!C25</f>
        <v>5.1999999999999998E-3</v>
      </c>
      <c r="E21" s="378">
        <f>Summary!D25</f>
        <v>4.1999999999999997E-3</v>
      </c>
      <c r="F21" s="251">
        <v>3</v>
      </c>
      <c r="G21" s="251">
        <v>2</v>
      </c>
      <c r="H21" s="251">
        <v>1</v>
      </c>
    </row>
    <row r="22" spans="1:8" s="1" customFormat="1" ht="15" customHeight="1" x14ac:dyDescent="0.25">
      <c r="A22" s="281"/>
      <c r="B22" s="247" t="s">
        <v>363</v>
      </c>
      <c r="C22" s="381">
        <f>Summary!B26</f>
        <v>0</v>
      </c>
      <c r="D22" s="381">
        <f>Summary!C26</f>
        <v>1.5E-3</v>
      </c>
      <c r="E22" s="382">
        <f>Summary!D26</f>
        <v>0</v>
      </c>
      <c r="F22" s="249">
        <v>1</v>
      </c>
      <c r="G22" s="249">
        <v>2</v>
      </c>
      <c r="H22" s="249">
        <v>1</v>
      </c>
    </row>
    <row r="23" spans="1:8" s="1" customFormat="1" ht="31.5" customHeight="1" thickBot="1" x14ac:dyDescent="0.35">
      <c r="A23" s="281"/>
      <c r="B23" s="96"/>
      <c r="C23" s="96"/>
      <c r="D23" s="96"/>
      <c r="E23" s="96"/>
      <c r="F23" s="105" t="s">
        <v>348</v>
      </c>
      <c r="G23" s="105" t="s">
        <v>349</v>
      </c>
      <c r="H23" s="105" t="s">
        <v>349</v>
      </c>
    </row>
    <row r="24" spans="1:8" s="1" customFormat="1" ht="33" customHeight="1" thickTop="1" x14ac:dyDescent="0.25">
      <c r="A24" s="282" t="s">
        <v>250</v>
      </c>
      <c r="B24" s="75" t="s">
        <v>150</v>
      </c>
      <c r="C24" s="20"/>
      <c r="D24" s="20"/>
      <c r="E24" s="20"/>
      <c r="F24" s="103"/>
      <c r="G24" s="103"/>
      <c r="H24" s="103"/>
    </row>
    <row r="25" spans="1:8" s="1" customFormat="1" ht="15" customHeight="1" x14ac:dyDescent="0.25">
      <c r="A25" s="283"/>
      <c r="B25" s="243" t="s">
        <v>165</v>
      </c>
      <c r="C25" s="244">
        <f>'Accessibilité 3G_4G '!$C$60</f>
        <v>0.99155908639523338</v>
      </c>
      <c r="D25" s="244">
        <f>'Accessibilité 3G_4G '!$D$60</f>
        <v>0.92619589977220962</v>
      </c>
      <c r="E25" s="244">
        <f>'Accessibilité 3G_4G '!$E$60</f>
        <v>0.96083172147001938</v>
      </c>
      <c r="F25" s="252">
        <v>1</v>
      </c>
      <c r="G25" s="252">
        <v>3</v>
      </c>
      <c r="H25" s="252">
        <v>2</v>
      </c>
    </row>
    <row r="26" spans="1:8" s="1" customFormat="1" ht="15" customHeight="1" x14ac:dyDescent="0.25">
      <c r="A26" s="283"/>
      <c r="B26" s="253" t="s">
        <v>166</v>
      </c>
      <c r="C26" s="248">
        <f>'Accessibilité 3G_4G '!B73</f>
        <v>16.809999999999999</v>
      </c>
      <c r="D26" s="248">
        <f>'Accessibilité 3G_4G '!C73</f>
        <v>12.42</v>
      </c>
      <c r="E26" s="248">
        <f>'Accessibilité 3G_4G '!D73</f>
        <v>10.61</v>
      </c>
      <c r="F26" s="249">
        <v>1</v>
      </c>
      <c r="G26" s="249">
        <v>2</v>
      </c>
      <c r="H26" s="249">
        <v>3</v>
      </c>
    </row>
    <row r="27" spans="1:8" s="1" customFormat="1" ht="25.5" customHeight="1" thickBot="1" x14ac:dyDescent="0.35">
      <c r="A27" s="284"/>
      <c r="B27" s="96"/>
      <c r="C27" s="96"/>
      <c r="D27" s="96"/>
      <c r="E27" s="96"/>
      <c r="F27" s="105" t="s">
        <v>375</v>
      </c>
      <c r="G27" s="105" t="s">
        <v>264</v>
      </c>
      <c r="H27" s="105" t="s">
        <v>264</v>
      </c>
    </row>
    <row r="28" spans="1:8" s="1" customFormat="1" ht="36.75" customHeight="1" thickTop="1" x14ac:dyDescent="0.25">
      <c r="A28" s="281" t="s">
        <v>322</v>
      </c>
      <c r="B28" s="75" t="s">
        <v>150</v>
      </c>
      <c r="C28" s="20"/>
      <c r="D28" s="20"/>
      <c r="E28" s="20"/>
      <c r="F28" s="104"/>
      <c r="G28" s="104"/>
      <c r="H28" s="104"/>
    </row>
    <row r="29" spans="1:8" s="1" customFormat="1" ht="33.75" customHeight="1" x14ac:dyDescent="0.25">
      <c r="A29" s="281"/>
      <c r="B29" s="243" t="s">
        <v>299</v>
      </c>
      <c r="C29" s="244">
        <f>'HTTP 3G'!$D$50</f>
        <v>0.99601593625498008</v>
      </c>
      <c r="D29" s="244">
        <f>'HTTP 3G'!$E$50</f>
        <v>1</v>
      </c>
      <c r="E29" s="244">
        <f>'HTTP 3G'!$F$50</f>
        <v>1</v>
      </c>
      <c r="F29" s="250">
        <v>2</v>
      </c>
      <c r="G29" s="250">
        <v>1</v>
      </c>
      <c r="H29" s="250">
        <v>1</v>
      </c>
    </row>
    <row r="30" spans="1:8" s="1" customFormat="1" ht="15" customHeight="1" x14ac:dyDescent="0.25">
      <c r="A30" s="281"/>
      <c r="B30" s="245" t="s">
        <v>300</v>
      </c>
      <c r="C30" s="316">
        <f>'HTTP 3G'!$D$51</f>
        <v>0.99206349206349209</v>
      </c>
      <c r="D30" s="316">
        <f>'HTTP 3G'!$E$51</f>
        <v>0.96525096525096521</v>
      </c>
      <c r="E30" s="316">
        <f>'HTTP 3G'!$F$51</f>
        <v>1</v>
      </c>
      <c r="F30" s="103">
        <v>2</v>
      </c>
      <c r="G30" s="103">
        <v>3</v>
      </c>
      <c r="H30" s="103">
        <v>1</v>
      </c>
    </row>
    <row r="31" spans="1:8" s="1" customFormat="1" ht="15" customHeight="1" x14ac:dyDescent="0.25">
      <c r="A31" s="281"/>
      <c r="B31" s="246" t="s">
        <v>301</v>
      </c>
      <c r="C31" s="92">
        <f>'HTTP 3G'!$B$62</f>
        <v>5.5</v>
      </c>
      <c r="D31" s="92">
        <f>'HTTP 3G'!$C$62</f>
        <v>6.71</v>
      </c>
      <c r="E31" s="92">
        <f>'HTTP 3G'!$D$62</f>
        <v>4.0599999999999996</v>
      </c>
      <c r="F31" s="251">
        <v>2</v>
      </c>
      <c r="G31" s="251">
        <v>1</v>
      </c>
      <c r="H31" s="251">
        <v>3</v>
      </c>
    </row>
    <row r="32" spans="1:8" s="1" customFormat="1" ht="15" customHeight="1" x14ac:dyDescent="0.25">
      <c r="A32" s="281"/>
      <c r="B32" s="247" t="s">
        <v>302</v>
      </c>
      <c r="C32" s="248">
        <f>'HTTP 3G'!$B$63</f>
        <v>2.06</v>
      </c>
      <c r="D32" s="248">
        <f>'HTTP 3G'!$C$63</f>
        <v>1.73</v>
      </c>
      <c r="E32" s="248">
        <f>'HTTP 3G'!$C$63</f>
        <v>1.73</v>
      </c>
      <c r="F32" s="249">
        <v>1</v>
      </c>
      <c r="G32" s="249">
        <v>2</v>
      </c>
      <c r="H32" s="249">
        <v>2</v>
      </c>
    </row>
    <row r="33" spans="1:8" s="1" customFormat="1" ht="20.25" thickBot="1" x14ac:dyDescent="0.35">
      <c r="A33" s="281"/>
      <c r="B33" s="96"/>
      <c r="C33" s="96"/>
      <c r="D33" s="96"/>
      <c r="E33" s="96"/>
      <c r="F33" s="105" t="s">
        <v>181</v>
      </c>
      <c r="G33" s="105" t="s">
        <v>292</v>
      </c>
      <c r="H33" s="105" t="s">
        <v>292</v>
      </c>
    </row>
    <row r="34" spans="1:8" s="1" customFormat="1" ht="36.75" customHeight="1" thickTop="1" x14ac:dyDescent="0.25">
      <c r="A34" s="281" t="s">
        <v>320</v>
      </c>
      <c r="B34" s="75" t="s">
        <v>150</v>
      </c>
      <c r="C34" s="20"/>
      <c r="D34" s="20"/>
      <c r="E34" s="20"/>
      <c r="F34" s="104"/>
      <c r="G34" s="104"/>
      <c r="H34" s="104"/>
    </row>
    <row r="35" spans="1:8" s="1" customFormat="1" ht="33.75" customHeight="1" x14ac:dyDescent="0.25">
      <c r="A35" s="281"/>
      <c r="B35" s="243" t="s">
        <v>299</v>
      </c>
      <c r="C35" s="244">
        <f>'HTTP 4G'!$D$51</f>
        <v>0.99206349206349209</v>
      </c>
      <c r="D35" s="244">
        <f>'HTTP 4G'!$E$51</f>
        <v>1</v>
      </c>
      <c r="E35" s="244">
        <f>'HTTP 4G'!$F$51</f>
        <v>0.99601593625498008</v>
      </c>
      <c r="F35" s="250">
        <v>3</v>
      </c>
      <c r="G35" s="250">
        <v>1</v>
      </c>
      <c r="H35" s="250">
        <v>2</v>
      </c>
    </row>
    <row r="36" spans="1:8" s="1" customFormat="1" ht="15" customHeight="1" x14ac:dyDescent="0.25">
      <c r="A36" s="281"/>
      <c r="B36" s="245" t="s">
        <v>300</v>
      </c>
      <c r="C36" s="316">
        <f>'HTTP 4G'!$D$52</f>
        <v>0.98814229249011853</v>
      </c>
      <c r="D36" s="316">
        <f>'HTTP 4G'!$E$52</f>
        <v>0.99601593625498008</v>
      </c>
      <c r="E36" s="316">
        <f>'HTTP 4G'!$F$52</f>
        <v>0.98814229249011853</v>
      </c>
      <c r="F36" s="103">
        <v>1</v>
      </c>
      <c r="G36" s="103">
        <v>2</v>
      </c>
      <c r="H36" s="103">
        <v>1</v>
      </c>
    </row>
    <row r="37" spans="1:8" s="1" customFormat="1" ht="15" customHeight="1" x14ac:dyDescent="0.25">
      <c r="A37" s="281"/>
      <c r="B37" s="246" t="s">
        <v>321</v>
      </c>
      <c r="C37" s="92">
        <f>'HTTP 4G'!$B$63</f>
        <v>43.53</v>
      </c>
      <c r="D37" s="92">
        <f>'HTTP 4G'!$C$63</f>
        <v>43.31</v>
      </c>
      <c r="E37" s="92">
        <f>'HTTP 4G'!$D$63</f>
        <v>17.02</v>
      </c>
      <c r="F37" s="251">
        <v>1</v>
      </c>
      <c r="G37" s="251">
        <v>2</v>
      </c>
      <c r="H37" s="251">
        <v>3</v>
      </c>
    </row>
    <row r="38" spans="1:8" s="1" customFormat="1" ht="15" customHeight="1" x14ac:dyDescent="0.25">
      <c r="A38" s="281"/>
      <c r="B38" s="247" t="s">
        <v>302</v>
      </c>
      <c r="C38" s="248">
        <f>'HTTP 4G'!$B$64</f>
        <v>11.35</v>
      </c>
      <c r="D38" s="248">
        <f>'HTTP 4G'!$C$64</f>
        <v>12.71</v>
      </c>
      <c r="E38" s="248">
        <f>'HTTP 4G'!$D$64</f>
        <v>9.58</v>
      </c>
      <c r="F38" s="249">
        <v>2</v>
      </c>
      <c r="G38" s="249">
        <v>1</v>
      </c>
      <c r="H38" s="249">
        <v>3</v>
      </c>
    </row>
    <row r="39" spans="1:8" s="1" customFormat="1" ht="20.25" thickBot="1" x14ac:dyDescent="0.35">
      <c r="A39" s="281"/>
      <c r="B39" s="97"/>
      <c r="C39" s="97"/>
      <c r="D39" s="97"/>
      <c r="E39" s="97"/>
      <c r="F39" s="105" t="s">
        <v>292</v>
      </c>
      <c r="G39" s="105" t="s">
        <v>292</v>
      </c>
      <c r="H39" s="105" t="s">
        <v>181</v>
      </c>
    </row>
    <row r="40" spans="1:8" s="1" customFormat="1" ht="36.75" customHeight="1" thickTop="1" x14ac:dyDescent="0.25">
      <c r="A40" s="281" t="s">
        <v>342</v>
      </c>
      <c r="B40" s="75" t="s">
        <v>150</v>
      </c>
      <c r="C40" s="20"/>
      <c r="D40" s="20"/>
      <c r="E40" s="20"/>
      <c r="F40" s="104"/>
      <c r="G40" s="104"/>
      <c r="H40" s="104"/>
    </row>
    <row r="41" spans="1:8" s="1" customFormat="1" ht="33.75" customHeight="1" x14ac:dyDescent="0.25">
      <c r="A41" s="281"/>
      <c r="B41" s="243" t="s">
        <v>305</v>
      </c>
      <c r="C41" s="384">
        <v>0.99678160919540226</v>
      </c>
      <c r="D41" s="244">
        <v>0.99750000000000005</v>
      </c>
      <c r="E41" s="383">
        <v>0.9889</v>
      </c>
      <c r="F41" s="250">
        <v>2</v>
      </c>
      <c r="G41" s="250">
        <v>1</v>
      </c>
      <c r="H41" s="250">
        <v>3</v>
      </c>
    </row>
    <row r="42" spans="1:8" s="1" customFormat="1" ht="15" customHeight="1" x14ac:dyDescent="0.25">
      <c r="A42" s="281"/>
      <c r="B42" s="75" t="s">
        <v>306</v>
      </c>
      <c r="C42" s="385">
        <v>1</v>
      </c>
      <c r="D42" s="386">
        <v>0.99909999999999999</v>
      </c>
      <c r="E42" s="387">
        <v>1</v>
      </c>
      <c r="F42" s="240">
        <v>1</v>
      </c>
      <c r="G42" s="240">
        <v>2</v>
      </c>
      <c r="H42" s="240">
        <v>1</v>
      </c>
    </row>
    <row r="43" spans="1:8" s="1" customFormat="1" ht="15" customHeight="1" x14ac:dyDescent="0.25">
      <c r="A43" s="281"/>
      <c r="B43" s="73" t="s">
        <v>310</v>
      </c>
      <c r="C43" s="388">
        <v>0.99650000000000005</v>
      </c>
      <c r="D43" s="389">
        <v>0.97409999999999997</v>
      </c>
      <c r="E43" s="378">
        <v>0.98699999999999999</v>
      </c>
      <c r="F43" s="102">
        <v>1</v>
      </c>
      <c r="G43" s="102">
        <v>3</v>
      </c>
      <c r="H43" s="102">
        <v>2</v>
      </c>
    </row>
    <row r="44" spans="1:8" s="1" customFormat="1" ht="15" customHeight="1" x14ac:dyDescent="0.25">
      <c r="A44" s="281"/>
      <c r="B44" s="245" t="s">
        <v>307</v>
      </c>
      <c r="C44" s="390">
        <v>56.66</v>
      </c>
      <c r="D44" s="379">
        <v>61.81</v>
      </c>
      <c r="E44" s="380">
        <v>115.67</v>
      </c>
      <c r="F44" s="103">
        <v>1</v>
      </c>
      <c r="G44" s="103">
        <v>2</v>
      </c>
      <c r="H44" s="103">
        <v>3</v>
      </c>
    </row>
    <row r="45" spans="1:8" s="1" customFormat="1" ht="15" customHeight="1" x14ac:dyDescent="0.25">
      <c r="A45" s="281"/>
      <c r="B45" s="254" t="s">
        <v>308</v>
      </c>
      <c r="C45" s="391">
        <v>5.84</v>
      </c>
      <c r="D45" s="392">
        <v>4.1900000000000004</v>
      </c>
      <c r="E45" s="393">
        <v>4.76</v>
      </c>
      <c r="F45" s="255">
        <v>3</v>
      </c>
      <c r="G45" s="255">
        <v>1</v>
      </c>
      <c r="H45" s="255">
        <v>2</v>
      </c>
    </row>
    <row r="46" spans="1:8" s="1" customFormat="1" ht="20.25" thickBot="1" x14ac:dyDescent="0.35">
      <c r="A46" s="281"/>
      <c r="B46" s="97"/>
      <c r="C46" s="97"/>
      <c r="D46" s="97"/>
      <c r="E46" s="97"/>
      <c r="F46" s="105" t="s">
        <v>400</v>
      </c>
      <c r="G46" s="105" t="s">
        <v>401</v>
      </c>
      <c r="H46" s="105" t="s">
        <v>343</v>
      </c>
    </row>
    <row r="47" spans="1:8" s="1" customFormat="1" ht="15" customHeight="1" thickTop="1" x14ac:dyDescent="0.25">
      <c r="F47" s="68"/>
    </row>
    <row r="48" spans="1:8" s="1" customFormat="1" x14ac:dyDescent="0.25">
      <c r="F48" s="68"/>
    </row>
    <row r="49" spans="6:6" s="1" customFormat="1" x14ac:dyDescent="0.25">
      <c r="F49" s="68"/>
    </row>
    <row r="50" spans="6:6" s="1" customFormat="1" x14ac:dyDescent="0.25">
      <c r="F50" s="68"/>
    </row>
    <row r="51" spans="6:6" s="1" customFormat="1" x14ac:dyDescent="0.25">
      <c r="F51" s="68"/>
    </row>
    <row r="52" spans="6:6" s="1" customFormat="1" x14ac:dyDescent="0.25">
      <c r="F52" s="68"/>
    </row>
    <row r="53" spans="6:6" s="1" customFormat="1" x14ac:dyDescent="0.25">
      <c r="F53" s="68"/>
    </row>
    <row r="54" spans="6:6" s="1" customFormat="1" x14ac:dyDescent="0.25">
      <c r="F54" s="68"/>
    </row>
    <row r="55" spans="6:6" s="1" customFormat="1" x14ac:dyDescent="0.25">
      <c r="F55" s="68"/>
    </row>
    <row r="56" spans="6:6" s="1" customFormat="1" x14ac:dyDescent="0.25">
      <c r="F56" s="68"/>
    </row>
    <row r="57" spans="6:6" s="1" customFormat="1" x14ac:dyDescent="0.25">
      <c r="F57" s="68"/>
    </row>
    <row r="58" spans="6:6" s="1" customFormat="1" x14ac:dyDescent="0.25">
      <c r="F58" s="68"/>
    </row>
    <row r="59" spans="6:6" s="1" customFormat="1" x14ac:dyDescent="0.25">
      <c r="F59" s="68"/>
    </row>
    <row r="60" spans="6:6" s="1" customFormat="1" x14ac:dyDescent="0.25">
      <c r="F60" s="68"/>
    </row>
    <row r="61" spans="6:6" s="1" customFormat="1" x14ac:dyDescent="0.25">
      <c r="F61" s="68"/>
    </row>
    <row r="62" spans="6:6" s="1" customFormat="1" x14ac:dyDescent="0.25">
      <c r="F62" s="68"/>
    </row>
    <row r="63" spans="6:6" s="1" customFormat="1" x14ac:dyDescent="0.25">
      <c r="F63" s="68"/>
    </row>
    <row r="64" spans="6:6" s="1" customFormat="1" x14ac:dyDescent="0.25">
      <c r="F64" s="68"/>
    </row>
    <row r="65" spans="6:6" s="1" customFormat="1" x14ac:dyDescent="0.25">
      <c r="F65" s="68"/>
    </row>
    <row r="66" spans="6:6" s="1" customFormat="1" x14ac:dyDescent="0.25">
      <c r="F66" s="68"/>
    </row>
    <row r="67" spans="6:6" s="1" customFormat="1" x14ac:dyDescent="0.25">
      <c r="F67" s="68"/>
    </row>
    <row r="68" spans="6:6" s="1" customFormat="1" x14ac:dyDescent="0.25">
      <c r="F68" s="68"/>
    </row>
    <row r="69" spans="6:6" s="1" customFormat="1" x14ac:dyDescent="0.25">
      <c r="F69" s="68"/>
    </row>
    <row r="70" spans="6:6" s="1" customFormat="1" x14ac:dyDescent="0.25">
      <c r="F70" s="68"/>
    </row>
    <row r="71" spans="6:6" s="1" customFormat="1" x14ac:dyDescent="0.25">
      <c r="F71" s="68"/>
    </row>
    <row r="72" spans="6:6" s="1" customFormat="1" x14ac:dyDescent="0.25">
      <c r="F72" s="68"/>
    </row>
    <row r="73" spans="6:6" s="1" customFormat="1" x14ac:dyDescent="0.25">
      <c r="F73" s="68"/>
    </row>
    <row r="74" spans="6:6" s="1" customFormat="1" x14ac:dyDescent="0.25">
      <c r="F74" s="68"/>
    </row>
    <row r="75" spans="6:6" s="1" customFormat="1" x14ac:dyDescent="0.25">
      <c r="F75" s="68"/>
    </row>
    <row r="76" spans="6:6" s="1" customFormat="1" x14ac:dyDescent="0.25">
      <c r="F76" s="68"/>
    </row>
    <row r="77" spans="6:6" s="1" customFormat="1" x14ac:dyDescent="0.25">
      <c r="F77" s="68"/>
    </row>
    <row r="78" spans="6:6" s="1" customFormat="1" x14ac:dyDescent="0.25">
      <c r="F78" s="68"/>
    </row>
    <row r="79" spans="6:6" s="1" customFormat="1" x14ac:dyDescent="0.25">
      <c r="F79" s="68"/>
    </row>
    <row r="80" spans="6:6" s="1" customFormat="1" x14ac:dyDescent="0.25">
      <c r="F80" s="68"/>
    </row>
    <row r="81" spans="6:6" s="1" customFormat="1" x14ac:dyDescent="0.25">
      <c r="F81" s="68"/>
    </row>
    <row r="82" spans="6:6" s="1" customFormat="1" x14ac:dyDescent="0.25">
      <c r="F82" s="68"/>
    </row>
    <row r="83" spans="6:6" s="1" customFormat="1" x14ac:dyDescent="0.25">
      <c r="F83" s="68"/>
    </row>
    <row r="84" spans="6:6" s="1" customFormat="1" x14ac:dyDescent="0.25">
      <c r="F84" s="68"/>
    </row>
    <row r="85" spans="6:6" s="1" customFormat="1" x14ac:dyDescent="0.25">
      <c r="F85" s="68"/>
    </row>
    <row r="86" spans="6:6" s="1" customFormat="1" x14ac:dyDescent="0.25">
      <c r="F86" s="68"/>
    </row>
    <row r="87" spans="6:6" s="1" customFormat="1" x14ac:dyDescent="0.25">
      <c r="F87" s="68"/>
    </row>
    <row r="88" spans="6:6" s="1" customFormat="1" x14ac:dyDescent="0.25">
      <c r="F88" s="68"/>
    </row>
    <row r="89" spans="6:6" s="1" customFormat="1" x14ac:dyDescent="0.25">
      <c r="F89" s="68"/>
    </row>
    <row r="90" spans="6:6" s="1" customFormat="1" x14ac:dyDescent="0.25">
      <c r="F90" s="68"/>
    </row>
    <row r="91" spans="6:6" s="1" customFormat="1" x14ac:dyDescent="0.25">
      <c r="F91" s="68"/>
    </row>
    <row r="92" spans="6:6" s="1" customFormat="1" x14ac:dyDescent="0.25">
      <c r="F92" s="68"/>
    </row>
    <row r="93" spans="6:6" s="1" customFormat="1" x14ac:dyDescent="0.25">
      <c r="F93" s="68"/>
    </row>
    <row r="94" spans="6:6" s="1" customFormat="1" x14ac:dyDescent="0.25">
      <c r="F94" s="68"/>
    </row>
    <row r="95" spans="6:6" s="1" customFormat="1" x14ac:dyDescent="0.25">
      <c r="F95" s="68"/>
    </row>
    <row r="96" spans="6:6" s="1" customFormat="1" x14ac:dyDescent="0.25">
      <c r="F96" s="68"/>
    </row>
    <row r="97" spans="6:6" s="1" customFormat="1" x14ac:dyDescent="0.25">
      <c r="F97" s="68"/>
    </row>
    <row r="98" spans="6:6" s="1" customFormat="1" x14ac:dyDescent="0.25">
      <c r="F98" s="68"/>
    </row>
    <row r="99" spans="6:6" s="1" customFormat="1" x14ac:dyDescent="0.25">
      <c r="F99" s="68"/>
    </row>
    <row r="100" spans="6:6" s="1" customFormat="1" x14ac:dyDescent="0.25">
      <c r="F100" s="68"/>
    </row>
    <row r="101" spans="6:6" s="1" customFormat="1" x14ac:dyDescent="0.25">
      <c r="F101" s="68"/>
    </row>
    <row r="102" spans="6:6" s="1" customFormat="1" x14ac:dyDescent="0.25">
      <c r="F102" s="68"/>
    </row>
    <row r="103" spans="6:6" s="1" customFormat="1" x14ac:dyDescent="0.25">
      <c r="F103" s="68"/>
    </row>
    <row r="104" spans="6:6" s="1" customFormat="1" x14ac:dyDescent="0.25">
      <c r="F104" s="68"/>
    </row>
    <row r="105" spans="6:6" s="1" customFormat="1" x14ac:dyDescent="0.25">
      <c r="F105" s="68"/>
    </row>
    <row r="106" spans="6:6" s="1" customFormat="1" x14ac:dyDescent="0.25">
      <c r="F106" s="68"/>
    </row>
    <row r="107" spans="6:6" s="1" customFormat="1" x14ac:dyDescent="0.25">
      <c r="F107" s="68"/>
    </row>
    <row r="108" spans="6:6" s="1" customFormat="1" x14ac:dyDescent="0.25">
      <c r="F108" s="68"/>
    </row>
    <row r="109" spans="6:6" s="1" customFormat="1" x14ac:dyDescent="0.25">
      <c r="F109" s="68"/>
    </row>
    <row r="110" spans="6:6" s="1" customFormat="1" x14ac:dyDescent="0.25">
      <c r="F110" s="68"/>
    </row>
    <row r="111" spans="6:6" s="1" customFormat="1" x14ac:dyDescent="0.25">
      <c r="F111" s="68"/>
    </row>
    <row r="112" spans="6:6" s="1" customFormat="1" x14ac:dyDescent="0.25">
      <c r="F112" s="68"/>
    </row>
    <row r="113" spans="6:6" s="1" customFormat="1" x14ac:dyDescent="0.25">
      <c r="F113" s="68"/>
    </row>
    <row r="114" spans="6:6" s="1" customFormat="1" x14ac:dyDescent="0.25">
      <c r="F114" s="68"/>
    </row>
    <row r="115" spans="6:6" s="1" customFormat="1" x14ac:dyDescent="0.25">
      <c r="F115" s="68"/>
    </row>
    <row r="116" spans="6:6" s="1" customFormat="1" x14ac:dyDescent="0.25">
      <c r="F116" s="68"/>
    </row>
    <row r="117" spans="6:6" s="1" customFormat="1" x14ac:dyDescent="0.25">
      <c r="F117" s="68"/>
    </row>
    <row r="118" spans="6:6" s="1" customFormat="1" x14ac:dyDescent="0.25">
      <c r="F118" s="68"/>
    </row>
    <row r="119" spans="6:6" s="1" customFormat="1" x14ac:dyDescent="0.25">
      <c r="F119" s="68"/>
    </row>
    <row r="120" spans="6:6" s="1" customFormat="1" x14ac:dyDescent="0.25">
      <c r="F120" s="68"/>
    </row>
    <row r="121" spans="6:6" s="1" customFormat="1" x14ac:dyDescent="0.25">
      <c r="F121" s="68"/>
    </row>
    <row r="122" spans="6:6" s="1" customFormat="1" x14ac:dyDescent="0.25">
      <c r="F122" s="68"/>
    </row>
    <row r="123" spans="6:6" s="1" customFormat="1" x14ac:dyDescent="0.25">
      <c r="F123" s="68"/>
    </row>
    <row r="124" spans="6:6" s="1" customFormat="1" x14ac:dyDescent="0.25">
      <c r="F124" s="68"/>
    </row>
    <row r="125" spans="6:6" s="1" customFormat="1" x14ac:dyDescent="0.25">
      <c r="F125" s="68"/>
    </row>
    <row r="126" spans="6:6" s="1" customFormat="1" x14ac:dyDescent="0.25">
      <c r="F126" s="68"/>
    </row>
    <row r="127" spans="6:6" s="1" customFormat="1" x14ac:dyDescent="0.25">
      <c r="F127" s="68"/>
    </row>
    <row r="128" spans="6:6" s="1" customFormat="1" x14ac:dyDescent="0.25">
      <c r="F128" s="68"/>
    </row>
    <row r="129" spans="6:6" s="1" customFormat="1" x14ac:dyDescent="0.25">
      <c r="F129" s="68"/>
    </row>
    <row r="130" spans="6:6" s="1" customFormat="1" x14ac:dyDescent="0.25">
      <c r="F130" s="68"/>
    </row>
    <row r="131" spans="6:6" s="1" customFormat="1" x14ac:dyDescent="0.25">
      <c r="F131" s="68"/>
    </row>
    <row r="132" spans="6:6" s="1" customFormat="1" x14ac:dyDescent="0.25">
      <c r="F132" s="68"/>
    </row>
    <row r="133" spans="6:6" s="1" customFormat="1" x14ac:dyDescent="0.25">
      <c r="F133" s="68"/>
    </row>
    <row r="134" spans="6:6" s="1" customFormat="1" x14ac:dyDescent="0.25">
      <c r="F134" s="68"/>
    </row>
    <row r="135" spans="6:6" s="1" customFormat="1" x14ac:dyDescent="0.25">
      <c r="F135" s="68"/>
    </row>
    <row r="136" spans="6:6" s="1" customFormat="1" x14ac:dyDescent="0.25">
      <c r="F136" s="68"/>
    </row>
    <row r="137" spans="6:6" s="1" customFormat="1" x14ac:dyDescent="0.25">
      <c r="F137" s="68"/>
    </row>
    <row r="138" spans="6:6" s="1" customFormat="1" x14ac:dyDescent="0.25">
      <c r="F138" s="68"/>
    </row>
    <row r="139" spans="6:6" s="1" customFormat="1" x14ac:dyDescent="0.25">
      <c r="F139" s="68"/>
    </row>
    <row r="140" spans="6:6" s="1" customFormat="1" x14ac:dyDescent="0.25">
      <c r="F140" s="68"/>
    </row>
    <row r="141" spans="6:6" s="1" customFormat="1" x14ac:dyDescent="0.25">
      <c r="F141" s="68"/>
    </row>
    <row r="142" spans="6:6" s="1" customFormat="1" x14ac:dyDescent="0.25">
      <c r="F142" s="68"/>
    </row>
    <row r="143" spans="6:6" s="1" customFormat="1" x14ac:dyDescent="0.25">
      <c r="F143" s="68"/>
    </row>
    <row r="144" spans="6:6" s="1" customFormat="1" x14ac:dyDescent="0.25">
      <c r="F144" s="68"/>
    </row>
    <row r="145" spans="6:6" s="1" customFormat="1" x14ac:dyDescent="0.25">
      <c r="F145" s="68"/>
    </row>
    <row r="146" spans="6:6" s="1" customFormat="1" x14ac:dyDescent="0.25">
      <c r="F146" s="68"/>
    </row>
    <row r="147" spans="6:6" s="1" customFormat="1" x14ac:dyDescent="0.25">
      <c r="F147" s="68"/>
    </row>
    <row r="148" spans="6:6" s="1" customFormat="1" x14ac:dyDescent="0.25">
      <c r="F148" s="68"/>
    </row>
    <row r="149" spans="6:6" s="1" customFormat="1" x14ac:dyDescent="0.25">
      <c r="F149" s="68"/>
    </row>
    <row r="150" spans="6:6" s="1" customFormat="1" x14ac:dyDescent="0.25">
      <c r="F150" s="68"/>
    </row>
    <row r="151" spans="6:6" s="1" customFormat="1" x14ac:dyDescent="0.25">
      <c r="F151" s="68"/>
    </row>
    <row r="152" spans="6:6" s="1" customFormat="1" x14ac:dyDescent="0.25">
      <c r="F152" s="68"/>
    </row>
    <row r="153" spans="6:6" s="1" customFormat="1" x14ac:dyDescent="0.25">
      <c r="F153" s="68"/>
    </row>
    <row r="154" spans="6:6" s="1" customFormat="1" x14ac:dyDescent="0.25">
      <c r="F154" s="68"/>
    </row>
    <row r="155" spans="6:6" s="1" customFormat="1" x14ac:dyDescent="0.25">
      <c r="F155" s="68"/>
    </row>
    <row r="156" spans="6:6" s="1" customFormat="1" x14ac:dyDescent="0.25">
      <c r="F156" s="68"/>
    </row>
    <row r="157" spans="6:6" s="1" customFormat="1" x14ac:dyDescent="0.25">
      <c r="F157" s="68"/>
    </row>
    <row r="158" spans="6:6" s="1" customFormat="1" x14ac:dyDescent="0.25">
      <c r="F158" s="68"/>
    </row>
    <row r="159" spans="6:6" s="1" customFormat="1" x14ac:dyDescent="0.25">
      <c r="F159" s="68"/>
    </row>
    <row r="160" spans="6:6" s="1" customFormat="1" x14ac:dyDescent="0.25">
      <c r="F160" s="68"/>
    </row>
    <row r="161" spans="6:6" s="1" customFormat="1" x14ac:dyDescent="0.25">
      <c r="F161" s="68"/>
    </row>
    <row r="162" spans="6:6" s="1" customFormat="1" x14ac:dyDescent="0.25">
      <c r="F162" s="68"/>
    </row>
    <row r="163" spans="6:6" s="1" customFormat="1" x14ac:dyDescent="0.25">
      <c r="F163" s="68"/>
    </row>
    <row r="164" spans="6:6" s="1" customFormat="1" x14ac:dyDescent="0.25">
      <c r="F164" s="68"/>
    </row>
    <row r="165" spans="6:6" s="1" customFormat="1" x14ac:dyDescent="0.25">
      <c r="F165" s="68"/>
    </row>
    <row r="166" spans="6:6" s="1" customFormat="1" x14ac:dyDescent="0.25">
      <c r="F166" s="68"/>
    </row>
    <row r="167" spans="6:6" s="1" customFormat="1" x14ac:dyDescent="0.25">
      <c r="F167" s="68"/>
    </row>
    <row r="168" spans="6:6" s="1" customFormat="1" x14ac:dyDescent="0.25">
      <c r="F168" s="68"/>
    </row>
    <row r="169" spans="6:6" s="1" customFormat="1" x14ac:dyDescent="0.25">
      <c r="F169" s="68"/>
    </row>
    <row r="170" spans="6:6" s="1" customFormat="1" x14ac:dyDescent="0.25">
      <c r="F170" s="68"/>
    </row>
    <row r="171" spans="6:6" s="1" customFormat="1" x14ac:dyDescent="0.25">
      <c r="F171" s="68"/>
    </row>
    <row r="172" spans="6:6" s="1" customFormat="1" x14ac:dyDescent="0.25">
      <c r="F172" s="68"/>
    </row>
    <row r="173" spans="6:6" s="1" customFormat="1" x14ac:dyDescent="0.25">
      <c r="F173" s="68"/>
    </row>
    <row r="174" spans="6:6" s="1" customFormat="1" x14ac:dyDescent="0.25">
      <c r="F174" s="68"/>
    </row>
    <row r="175" spans="6:6" s="1" customFormat="1" x14ac:dyDescent="0.25">
      <c r="F175" s="68"/>
    </row>
    <row r="176" spans="6:6" s="1" customFormat="1" x14ac:dyDescent="0.25">
      <c r="F176" s="68"/>
    </row>
    <row r="177" spans="6:6" s="1" customFormat="1" x14ac:dyDescent="0.25">
      <c r="F177" s="68"/>
    </row>
    <row r="178" spans="6:6" s="1" customFormat="1" x14ac:dyDescent="0.25">
      <c r="F178" s="68"/>
    </row>
    <row r="179" spans="6:6" s="1" customFormat="1" x14ac:dyDescent="0.25">
      <c r="F179" s="68"/>
    </row>
    <row r="180" spans="6:6" s="1" customFormat="1" x14ac:dyDescent="0.25">
      <c r="F180" s="68"/>
    </row>
    <row r="181" spans="6:6" s="1" customFormat="1" x14ac:dyDescent="0.25">
      <c r="F181" s="68"/>
    </row>
    <row r="182" spans="6:6" s="1" customFormat="1" x14ac:dyDescent="0.25">
      <c r="F182" s="68"/>
    </row>
    <row r="183" spans="6:6" s="1" customFormat="1" x14ac:dyDescent="0.25">
      <c r="F183" s="68"/>
    </row>
    <row r="184" spans="6:6" s="1" customFormat="1" x14ac:dyDescent="0.25">
      <c r="F184" s="68"/>
    </row>
    <row r="185" spans="6:6" s="1" customFormat="1" x14ac:dyDescent="0.25">
      <c r="F185" s="68"/>
    </row>
    <row r="186" spans="6:6" s="1" customFormat="1" x14ac:dyDescent="0.25">
      <c r="F186" s="68"/>
    </row>
    <row r="187" spans="6:6" s="1" customFormat="1" x14ac:dyDescent="0.25">
      <c r="F187" s="68"/>
    </row>
    <row r="188" spans="6:6" s="1" customFormat="1" x14ac:dyDescent="0.25">
      <c r="F188" s="68"/>
    </row>
    <row r="189" spans="6:6" s="1" customFormat="1" x14ac:dyDescent="0.25">
      <c r="F189" s="68"/>
    </row>
    <row r="190" spans="6:6" s="1" customFormat="1" x14ac:dyDescent="0.25">
      <c r="F190" s="68"/>
    </row>
    <row r="191" spans="6:6" s="1" customFormat="1" x14ac:dyDescent="0.25">
      <c r="F191" s="68"/>
    </row>
    <row r="192" spans="6:6" s="1" customFormat="1" x14ac:dyDescent="0.25">
      <c r="F192" s="68"/>
    </row>
    <row r="193" spans="6:6" s="1" customFormat="1" x14ac:dyDescent="0.25">
      <c r="F193" s="68"/>
    </row>
    <row r="194" spans="6:6" s="1" customFormat="1" x14ac:dyDescent="0.25">
      <c r="F194" s="68"/>
    </row>
    <row r="195" spans="6:6" s="1" customFormat="1" x14ac:dyDescent="0.25">
      <c r="F195" s="68"/>
    </row>
    <row r="196" spans="6:6" s="1" customFormat="1" x14ac:dyDescent="0.25">
      <c r="F196" s="68"/>
    </row>
    <row r="197" spans="6:6" s="1" customFormat="1" x14ac:dyDescent="0.25">
      <c r="F197" s="68"/>
    </row>
    <row r="198" spans="6:6" s="1" customFormat="1" x14ac:dyDescent="0.25">
      <c r="F198" s="68"/>
    </row>
    <row r="199" spans="6:6" s="1" customFormat="1" x14ac:dyDescent="0.25">
      <c r="F199" s="68"/>
    </row>
    <row r="200" spans="6:6" s="1" customFormat="1" x14ac:dyDescent="0.25">
      <c r="F200" s="68"/>
    </row>
    <row r="201" spans="6:6" s="1" customFormat="1" x14ac:dyDescent="0.25">
      <c r="F201" s="68"/>
    </row>
    <row r="202" spans="6:6" s="1" customFormat="1" x14ac:dyDescent="0.25">
      <c r="F202" s="68"/>
    </row>
    <row r="203" spans="6:6" s="1" customFormat="1" x14ac:dyDescent="0.25">
      <c r="F203" s="68"/>
    </row>
    <row r="204" spans="6:6" s="1" customFormat="1" x14ac:dyDescent="0.25">
      <c r="F204" s="68"/>
    </row>
    <row r="205" spans="6:6" s="1" customFormat="1" x14ac:dyDescent="0.25">
      <c r="F205" s="68"/>
    </row>
    <row r="206" spans="6:6" s="1" customFormat="1" x14ac:dyDescent="0.25">
      <c r="F206" s="68"/>
    </row>
    <row r="207" spans="6:6" s="1" customFormat="1" x14ac:dyDescent="0.25">
      <c r="F207" s="68"/>
    </row>
    <row r="208" spans="6:6" s="1" customFormat="1" x14ac:dyDescent="0.25">
      <c r="F208" s="68"/>
    </row>
    <row r="209" spans="6:6" s="1" customFormat="1" x14ac:dyDescent="0.25">
      <c r="F209" s="68"/>
    </row>
    <row r="210" spans="6:6" s="1" customFormat="1" x14ac:dyDescent="0.25">
      <c r="F210" s="68"/>
    </row>
    <row r="211" spans="6:6" s="1" customFormat="1" x14ac:dyDescent="0.25">
      <c r="F211" s="68"/>
    </row>
    <row r="212" spans="6:6" s="1" customFormat="1" x14ac:dyDescent="0.25">
      <c r="F212" s="68"/>
    </row>
    <row r="213" spans="6:6" s="1" customFormat="1" x14ac:dyDescent="0.25">
      <c r="F213" s="68"/>
    </row>
    <row r="214" spans="6:6" s="1" customFormat="1" x14ac:dyDescent="0.25">
      <c r="F214" s="68"/>
    </row>
    <row r="215" spans="6:6" s="1" customFormat="1" x14ac:dyDescent="0.25">
      <c r="F215" s="68"/>
    </row>
    <row r="216" spans="6:6" s="1" customFormat="1" x14ac:dyDescent="0.25">
      <c r="F216" s="68"/>
    </row>
    <row r="217" spans="6:6" s="1" customFormat="1" x14ac:dyDescent="0.25">
      <c r="F217" s="68"/>
    </row>
    <row r="218" spans="6:6" s="1" customFormat="1" x14ac:dyDescent="0.25">
      <c r="F218" s="68"/>
    </row>
    <row r="219" spans="6:6" s="1" customFormat="1" x14ac:dyDescent="0.25">
      <c r="F219" s="68"/>
    </row>
    <row r="220" spans="6:6" s="1" customFormat="1" x14ac:dyDescent="0.25">
      <c r="F220" s="68"/>
    </row>
    <row r="221" spans="6:6" s="1" customFormat="1" x14ac:dyDescent="0.25">
      <c r="F221" s="68"/>
    </row>
    <row r="222" spans="6:6" s="1" customFormat="1" x14ac:dyDescent="0.25">
      <c r="F222" s="68"/>
    </row>
    <row r="223" spans="6:6" s="1" customFormat="1" x14ac:dyDescent="0.25">
      <c r="F223" s="68"/>
    </row>
    <row r="224" spans="6:6" s="1" customFormat="1" x14ac:dyDescent="0.25">
      <c r="F224" s="68"/>
    </row>
    <row r="225" spans="6:6" s="1" customFormat="1" x14ac:dyDescent="0.25">
      <c r="F225" s="68"/>
    </row>
    <row r="226" spans="6:6" s="1" customFormat="1" x14ac:dyDescent="0.25">
      <c r="F226" s="68"/>
    </row>
    <row r="227" spans="6:6" s="1" customFormat="1" x14ac:dyDescent="0.25">
      <c r="F227" s="68"/>
    </row>
    <row r="228" spans="6:6" s="1" customFormat="1" x14ac:dyDescent="0.25">
      <c r="F228" s="68"/>
    </row>
    <row r="229" spans="6:6" s="1" customFormat="1" x14ac:dyDescent="0.25">
      <c r="F229" s="68"/>
    </row>
    <row r="230" spans="6:6" s="1" customFormat="1" x14ac:dyDescent="0.25">
      <c r="F230" s="68"/>
    </row>
    <row r="231" spans="6:6" s="1" customFormat="1" x14ac:dyDescent="0.25">
      <c r="F231" s="68"/>
    </row>
    <row r="232" spans="6:6" s="1" customFormat="1" x14ac:dyDescent="0.25">
      <c r="F232" s="68"/>
    </row>
    <row r="233" spans="6:6" s="1" customFormat="1" x14ac:dyDescent="0.25">
      <c r="F233" s="68"/>
    </row>
    <row r="234" spans="6:6" s="1" customFormat="1" x14ac:dyDescent="0.25">
      <c r="F234" s="68"/>
    </row>
    <row r="235" spans="6:6" s="1" customFormat="1" x14ac:dyDescent="0.25">
      <c r="F235" s="68"/>
    </row>
    <row r="236" spans="6:6" s="1" customFormat="1" x14ac:dyDescent="0.25">
      <c r="F236" s="68"/>
    </row>
    <row r="237" spans="6:6" s="1" customFormat="1" x14ac:dyDescent="0.25">
      <c r="F237" s="68"/>
    </row>
    <row r="238" spans="6:6" s="1" customFormat="1" x14ac:dyDescent="0.25">
      <c r="F238" s="68"/>
    </row>
    <row r="239" spans="6:6" s="1" customFormat="1" x14ac:dyDescent="0.25">
      <c r="F239" s="68"/>
    </row>
    <row r="240" spans="6:6" s="1" customFormat="1" x14ac:dyDescent="0.25">
      <c r="F240" s="68"/>
    </row>
    <row r="241" spans="6:6" s="1" customFormat="1" x14ac:dyDescent="0.25">
      <c r="F241" s="68"/>
    </row>
    <row r="242" spans="6:6" s="1" customFormat="1" x14ac:dyDescent="0.25">
      <c r="F242" s="68"/>
    </row>
    <row r="243" spans="6:6" s="1" customFormat="1" x14ac:dyDescent="0.25">
      <c r="F243" s="68"/>
    </row>
    <row r="244" spans="6:6" s="1" customFormat="1" x14ac:dyDescent="0.25">
      <c r="F244" s="68"/>
    </row>
    <row r="245" spans="6:6" s="1" customFormat="1" x14ac:dyDescent="0.25">
      <c r="F245" s="68"/>
    </row>
    <row r="246" spans="6:6" s="1" customFormat="1" x14ac:dyDescent="0.25">
      <c r="F246" s="68"/>
    </row>
    <row r="247" spans="6:6" s="1" customFormat="1" x14ac:dyDescent="0.25">
      <c r="F247" s="68"/>
    </row>
    <row r="248" spans="6:6" s="1" customFormat="1" x14ac:dyDescent="0.25">
      <c r="F248" s="68"/>
    </row>
    <row r="249" spans="6:6" s="1" customFormat="1" x14ac:dyDescent="0.25">
      <c r="F249" s="68"/>
    </row>
    <row r="250" spans="6:6" s="1" customFormat="1" x14ac:dyDescent="0.25">
      <c r="F250" s="68"/>
    </row>
    <row r="251" spans="6:6" s="1" customFormat="1" x14ac:dyDescent="0.25">
      <c r="F251" s="68"/>
    </row>
    <row r="252" spans="6:6" s="1" customFormat="1" x14ac:dyDescent="0.25">
      <c r="F252" s="68"/>
    </row>
    <row r="253" spans="6:6" s="1" customFormat="1" x14ac:dyDescent="0.25">
      <c r="F253" s="68"/>
    </row>
    <row r="254" spans="6:6" s="1" customFormat="1" x14ac:dyDescent="0.25">
      <c r="F254" s="68"/>
    </row>
    <row r="255" spans="6:6" s="1" customFormat="1" x14ac:dyDescent="0.25">
      <c r="F255" s="68"/>
    </row>
    <row r="256" spans="6:6" s="1" customFormat="1" x14ac:dyDescent="0.25">
      <c r="F256" s="68"/>
    </row>
    <row r="257" spans="6:6" s="1" customFormat="1" x14ac:dyDescent="0.25">
      <c r="F257" s="68"/>
    </row>
    <row r="258" spans="6:6" s="1" customFormat="1" x14ac:dyDescent="0.25">
      <c r="F258" s="68"/>
    </row>
    <row r="259" spans="6:6" s="1" customFormat="1" x14ac:dyDescent="0.25">
      <c r="F259" s="68"/>
    </row>
    <row r="260" spans="6:6" s="1" customFormat="1" x14ac:dyDescent="0.25">
      <c r="F260" s="68"/>
    </row>
    <row r="261" spans="6:6" s="1" customFormat="1" x14ac:dyDescent="0.25">
      <c r="F261" s="68"/>
    </row>
    <row r="262" spans="6:6" s="1" customFormat="1" x14ac:dyDescent="0.25">
      <c r="F262" s="68"/>
    </row>
    <row r="263" spans="6:6" s="1" customFormat="1" x14ac:dyDescent="0.25">
      <c r="F263" s="68"/>
    </row>
    <row r="264" spans="6:6" s="1" customFormat="1" x14ac:dyDescent="0.25">
      <c r="F264" s="68"/>
    </row>
    <row r="265" spans="6:6" s="1" customFormat="1" x14ac:dyDescent="0.25">
      <c r="F265" s="68"/>
    </row>
    <row r="266" spans="6:6" s="1" customFormat="1" x14ac:dyDescent="0.25">
      <c r="F266" s="68"/>
    </row>
    <row r="267" spans="6:6" s="1" customFormat="1" x14ac:dyDescent="0.25">
      <c r="F267" s="68"/>
    </row>
    <row r="268" spans="6:6" s="1" customFormat="1" x14ac:dyDescent="0.25">
      <c r="F268" s="68"/>
    </row>
    <row r="269" spans="6:6" s="1" customFormat="1" x14ac:dyDescent="0.25">
      <c r="F269" s="68"/>
    </row>
    <row r="270" spans="6:6" s="1" customFormat="1" x14ac:dyDescent="0.25">
      <c r="F270" s="68"/>
    </row>
    <row r="271" spans="6:6" s="1" customFormat="1" x14ac:dyDescent="0.25">
      <c r="F271" s="68"/>
    </row>
    <row r="272" spans="6:6" s="1" customFormat="1" x14ac:dyDescent="0.25">
      <c r="F272" s="68"/>
    </row>
    <row r="273" spans="6:6" s="1" customFormat="1" x14ac:dyDescent="0.25">
      <c r="F273" s="68"/>
    </row>
    <row r="274" spans="6:6" s="1" customFormat="1" x14ac:dyDescent="0.25">
      <c r="F274" s="68"/>
    </row>
    <row r="275" spans="6:6" s="1" customFormat="1" x14ac:dyDescent="0.25">
      <c r="F275" s="68"/>
    </row>
    <row r="276" spans="6:6" s="1" customFormat="1" x14ac:dyDescent="0.25">
      <c r="F276" s="68"/>
    </row>
    <row r="277" spans="6:6" s="1" customFormat="1" x14ac:dyDescent="0.25">
      <c r="F277" s="68"/>
    </row>
    <row r="278" spans="6:6" s="1" customFormat="1" x14ac:dyDescent="0.25">
      <c r="F278" s="68"/>
    </row>
    <row r="279" spans="6:6" s="1" customFormat="1" x14ac:dyDescent="0.25">
      <c r="F279" s="68"/>
    </row>
    <row r="280" spans="6:6" s="1" customFormat="1" x14ac:dyDescent="0.25">
      <c r="F280" s="68"/>
    </row>
    <row r="281" spans="6:6" s="1" customFormat="1" x14ac:dyDescent="0.25">
      <c r="F281" s="68"/>
    </row>
    <row r="282" spans="6:6" s="1" customFormat="1" x14ac:dyDescent="0.25">
      <c r="F282" s="68"/>
    </row>
    <row r="283" spans="6:6" s="1" customFormat="1" x14ac:dyDescent="0.25">
      <c r="F283" s="68"/>
    </row>
    <row r="284" spans="6:6" s="1" customFormat="1" x14ac:dyDescent="0.25">
      <c r="F284" s="68"/>
    </row>
    <row r="285" spans="6:6" s="1" customFormat="1" x14ac:dyDescent="0.25">
      <c r="F285" s="68"/>
    </row>
    <row r="286" spans="6:6" s="1" customFormat="1" x14ac:dyDescent="0.25">
      <c r="F286" s="68"/>
    </row>
    <row r="287" spans="6:6" s="1" customFormat="1" x14ac:dyDescent="0.25">
      <c r="F287" s="68"/>
    </row>
    <row r="288" spans="6:6" s="1" customFormat="1" x14ac:dyDescent="0.25">
      <c r="F288" s="68"/>
    </row>
    <row r="289" spans="6:6" s="1" customFormat="1" x14ac:dyDescent="0.25">
      <c r="F289" s="68"/>
    </row>
    <row r="290" spans="6:6" s="1" customFormat="1" x14ac:dyDescent="0.25">
      <c r="F290" s="68"/>
    </row>
    <row r="291" spans="6:6" s="1" customFormat="1" x14ac:dyDescent="0.25">
      <c r="F291" s="68"/>
    </row>
    <row r="292" spans="6:6" s="1" customFormat="1" x14ac:dyDescent="0.25">
      <c r="F292" s="68"/>
    </row>
    <row r="293" spans="6:6" s="1" customFormat="1" x14ac:dyDescent="0.25">
      <c r="F293" s="68"/>
    </row>
    <row r="294" spans="6:6" s="1" customFormat="1" x14ac:dyDescent="0.25">
      <c r="F294" s="68"/>
    </row>
    <row r="295" spans="6:6" s="1" customFormat="1" x14ac:dyDescent="0.25">
      <c r="F295" s="68"/>
    </row>
    <row r="296" spans="6:6" s="1" customFormat="1" x14ac:dyDescent="0.25">
      <c r="F296" s="68"/>
    </row>
    <row r="297" spans="6:6" s="1" customFormat="1" x14ac:dyDescent="0.25">
      <c r="F297" s="68"/>
    </row>
    <row r="298" spans="6:6" s="1" customFormat="1" x14ac:dyDescent="0.25">
      <c r="F298" s="68"/>
    </row>
    <row r="299" spans="6:6" s="1" customFormat="1" x14ac:dyDescent="0.25">
      <c r="F299" s="68"/>
    </row>
    <row r="300" spans="6:6" s="1" customFormat="1" x14ac:dyDescent="0.25">
      <c r="F300" s="68"/>
    </row>
    <row r="301" spans="6:6" s="1" customFormat="1" x14ac:dyDescent="0.25">
      <c r="F301" s="68"/>
    </row>
    <row r="302" spans="6:6" s="1" customFormat="1" x14ac:dyDescent="0.25">
      <c r="F302" s="68"/>
    </row>
    <row r="303" spans="6:6" s="1" customFormat="1" x14ac:dyDescent="0.25">
      <c r="F303" s="68"/>
    </row>
    <row r="304" spans="6:6" s="1" customFormat="1" x14ac:dyDescent="0.25">
      <c r="F304" s="68"/>
    </row>
    <row r="305" spans="6:6" s="1" customFormat="1" x14ac:dyDescent="0.25">
      <c r="F305" s="68"/>
    </row>
    <row r="306" spans="6:6" s="1" customFormat="1" x14ac:dyDescent="0.25">
      <c r="F306" s="68"/>
    </row>
    <row r="307" spans="6:6" s="1" customFormat="1" x14ac:dyDescent="0.25">
      <c r="F307" s="68"/>
    </row>
    <row r="308" spans="6:6" s="1" customFormat="1" x14ac:dyDescent="0.25">
      <c r="F308" s="68"/>
    </row>
    <row r="309" spans="6:6" s="1" customFormat="1" x14ac:dyDescent="0.25">
      <c r="F309" s="68"/>
    </row>
    <row r="310" spans="6:6" s="1" customFormat="1" x14ac:dyDescent="0.25">
      <c r="F310" s="68"/>
    </row>
    <row r="311" spans="6:6" s="1" customFormat="1" x14ac:dyDescent="0.25">
      <c r="F311" s="68"/>
    </row>
    <row r="312" spans="6:6" s="1" customFormat="1" x14ac:dyDescent="0.25">
      <c r="F312" s="68"/>
    </row>
    <row r="313" spans="6:6" s="1" customFormat="1" x14ac:dyDescent="0.25">
      <c r="F313" s="68"/>
    </row>
    <row r="314" spans="6:6" s="1" customFormat="1" x14ac:dyDescent="0.25">
      <c r="F314" s="68"/>
    </row>
    <row r="315" spans="6:6" s="1" customFormat="1" x14ac:dyDescent="0.25">
      <c r="F315" s="68"/>
    </row>
    <row r="316" spans="6:6" s="1" customFormat="1" x14ac:dyDescent="0.25">
      <c r="F316" s="68"/>
    </row>
    <row r="317" spans="6:6" s="1" customFormat="1" x14ac:dyDescent="0.25">
      <c r="F317" s="68"/>
    </row>
    <row r="318" spans="6:6" s="1" customFormat="1" x14ac:dyDescent="0.25">
      <c r="F318" s="68"/>
    </row>
    <row r="319" spans="6:6" s="1" customFormat="1" x14ac:dyDescent="0.25">
      <c r="F319" s="68"/>
    </row>
    <row r="320" spans="6:6" s="1" customFormat="1" x14ac:dyDescent="0.25">
      <c r="F320" s="68"/>
    </row>
    <row r="321" spans="6:6" s="1" customFormat="1" x14ac:dyDescent="0.25">
      <c r="F321" s="68"/>
    </row>
    <row r="322" spans="6:6" s="1" customFormat="1" x14ac:dyDescent="0.25">
      <c r="F322" s="68"/>
    </row>
    <row r="323" spans="6:6" s="1" customFormat="1" x14ac:dyDescent="0.25">
      <c r="F323" s="68"/>
    </row>
    <row r="324" spans="6:6" s="1" customFormat="1" x14ac:dyDescent="0.25">
      <c r="F324" s="68"/>
    </row>
    <row r="325" spans="6:6" s="1" customFormat="1" x14ac:dyDescent="0.25">
      <c r="F325" s="68"/>
    </row>
    <row r="326" spans="6:6" s="1" customFormat="1" x14ac:dyDescent="0.25">
      <c r="F326" s="68"/>
    </row>
    <row r="327" spans="6:6" s="1" customFormat="1" x14ac:dyDescent="0.25">
      <c r="F327" s="68"/>
    </row>
    <row r="328" spans="6:6" s="1" customFormat="1" x14ac:dyDescent="0.25">
      <c r="F328" s="68"/>
    </row>
    <row r="329" spans="6:6" s="1" customFormat="1" x14ac:dyDescent="0.25">
      <c r="F329" s="68"/>
    </row>
    <row r="330" spans="6:6" s="1" customFormat="1" x14ac:dyDescent="0.25">
      <c r="F330" s="68"/>
    </row>
    <row r="331" spans="6:6" s="1" customFormat="1" x14ac:dyDescent="0.25">
      <c r="F331" s="68"/>
    </row>
    <row r="332" spans="6:6" s="1" customFormat="1" x14ac:dyDescent="0.25">
      <c r="F332" s="68"/>
    </row>
    <row r="333" spans="6:6" s="1" customFormat="1" x14ac:dyDescent="0.25">
      <c r="F333" s="68"/>
    </row>
    <row r="334" spans="6:6" s="1" customFormat="1" x14ac:dyDescent="0.25">
      <c r="F334" s="68"/>
    </row>
    <row r="335" spans="6:6" s="1" customFormat="1" x14ac:dyDescent="0.25">
      <c r="F335" s="68"/>
    </row>
    <row r="336" spans="6:6" s="1" customFormat="1" x14ac:dyDescent="0.25">
      <c r="F336" s="68"/>
    </row>
    <row r="337" spans="6:6" s="1" customFormat="1" x14ac:dyDescent="0.25">
      <c r="F337" s="68"/>
    </row>
    <row r="338" spans="6:6" s="1" customFormat="1" x14ac:dyDescent="0.25">
      <c r="F338" s="68"/>
    </row>
    <row r="339" spans="6:6" s="1" customFormat="1" x14ac:dyDescent="0.25">
      <c r="F339" s="68"/>
    </row>
    <row r="340" spans="6:6" s="1" customFormat="1" x14ac:dyDescent="0.25">
      <c r="F340" s="68"/>
    </row>
    <row r="341" spans="6:6" s="1" customFormat="1" x14ac:dyDescent="0.25">
      <c r="F341" s="68"/>
    </row>
    <row r="342" spans="6:6" s="1" customFormat="1" x14ac:dyDescent="0.25">
      <c r="F342" s="68"/>
    </row>
    <row r="343" spans="6:6" s="1" customFormat="1" x14ac:dyDescent="0.25">
      <c r="F343" s="68"/>
    </row>
    <row r="344" spans="6:6" s="1" customFormat="1" x14ac:dyDescent="0.25">
      <c r="F344" s="68"/>
    </row>
    <row r="345" spans="6:6" s="1" customFormat="1" x14ac:dyDescent="0.25">
      <c r="F345" s="68"/>
    </row>
    <row r="346" spans="6:6" s="1" customFormat="1" x14ac:dyDescent="0.25">
      <c r="F346" s="68"/>
    </row>
    <row r="347" spans="6:6" s="1" customFormat="1" x14ac:dyDescent="0.25">
      <c r="F347" s="68"/>
    </row>
    <row r="348" spans="6:6" s="1" customFormat="1" x14ac:dyDescent="0.25">
      <c r="F348" s="68"/>
    </row>
    <row r="349" spans="6:6" s="1" customFormat="1" x14ac:dyDescent="0.25">
      <c r="F349" s="68"/>
    </row>
    <row r="350" spans="6:6" s="1" customFormat="1" x14ac:dyDescent="0.25">
      <c r="F350" s="68"/>
    </row>
    <row r="351" spans="6:6" s="1" customFormat="1" x14ac:dyDescent="0.25">
      <c r="F351" s="68"/>
    </row>
    <row r="352" spans="6:6" s="1" customFormat="1" x14ac:dyDescent="0.25">
      <c r="F352" s="68"/>
    </row>
    <row r="353" spans="6:6" s="1" customFormat="1" x14ac:dyDescent="0.25">
      <c r="F353" s="68"/>
    </row>
    <row r="354" spans="6:6" s="1" customFormat="1" x14ac:dyDescent="0.25">
      <c r="F354" s="68"/>
    </row>
    <row r="355" spans="6:6" s="1" customFormat="1" x14ac:dyDescent="0.25">
      <c r="F355" s="68"/>
    </row>
    <row r="356" spans="6:6" s="1" customFormat="1" x14ac:dyDescent="0.25">
      <c r="F356" s="68"/>
    </row>
    <row r="357" spans="6:6" s="1" customFormat="1" x14ac:dyDescent="0.25">
      <c r="F357" s="68"/>
    </row>
    <row r="358" spans="6:6" s="1" customFormat="1" x14ac:dyDescent="0.25">
      <c r="F358" s="68"/>
    </row>
    <row r="359" spans="6:6" s="1" customFormat="1" x14ac:dyDescent="0.25">
      <c r="F359" s="68"/>
    </row>
    <row r="360" spans="6:6" s="1" customFormat="1" x14ac:dyDescent="0.25">
      <c r="F360" s="68"/>
    </row>
    <row r="361" spans="6:6" s="1" customFormat="1" x14ac:dyDescent="0.25">
      <c r="F361" s="68"/>
    </row>
    <row r="362" spans="6:6" s="1" customFormat="1" x14ac:dyDescent="0.25">
      <c r="F362" s="68"/>
    </row>
    <row r="363" spans="6:6" s="1" customFormat="1" x14ac:dyDescent="0.25">
      <c r="F363" s="68"/>
    </row>
    <row r="364" spans="6:6" s="1" customFormat="1" x14ac:dyDescent="0.25">
      <c r="F364" s="68"/>
    </row>
    <row r="365" spans="6:6" s="1" customFormat="1" x14ac:dyDescent="0.25">
      <c r="F365" s="68"/>
    </row>
    <row r="366" spans="6:6" s="1" customFormat="1" x14ac:dyDescent="0.25">
      <c r="F366" s="68"/>
    </row>
    <row r="367" spans="6:6" s="1" customFormat="1" x14ac:dyDescent="0.25">
      <c r="F367" s="68"/>
    </row>
    <row r="368" spans="6:6" s="1" customFormat="1" x14ac:dyDescent="0.25">
      <c r="F368" s="68"/>
    </row>
    <row r="369" spans="6:6" s="1" customFormat="1" x14ac:dyDescent="0.25">
      <c r="F369" s="68"/>
    </row>
    <row r="370" spans="6:6" s="1" customFormat="1" x14ac:dyDescent="0.25">
      <c r="F370" s="68"/>
    </row>
    <row r="371" spans="6:6" s="1" customFormat="1" x14ac:dyDescent="0.25">
      <c r="F371" s="68"/>
    </row>
    <row r="372" spans="6:6" s="1" customFormat="1" x14ac:dyDescent="0.25">
      <c r="F372" s="68"/>
    </row>
    <row r="373" spans="6:6" s="1" customFormat="1" x14ac:dyDescent="0.25">
      <c r="F373" s="68"/>
    </row>
    <row r="374" spans="6:6" s="1" customFormat="1" x14ac:dyDescent="0.25">
      <c r="F374" s="68"/>
    </row>
    <row r="375" spans="6:6" s="1" customFormat="1" x14ac:dyDescent="0.25">
      <c r="F375" s="68"/>
    </row>
    <row r="376" spans="6:6" s="1" customFormat="1" x14ac:dyDescent="0.25">
      <c r="F376" s="68"/>
    </row>
    <row r="377" spans="6:6" s="1" customFormat="1" x14ac:dyDescent="0.25">
      <c r="F377" s="68"/>
    </row>
    <row r="378" spans="6:6" s="1" customFormat="1" x14ac:dyDescent="0.25">
      <c r="F378" s="68"/>
    </row>
    <row r="379" spans="6:6" s="1" customFormat="1" x14ac:dyDescent="0.25">
      <c r="F379" s="68"/>
    </row>
    <row r="380" spans="6:6" s="1" customFormat="1" x14ac:dyDescent="0.25">
      <c r="F380" s="68"/>
    </row>
    <row r="381" spans="6:6" s="1" customFormat="1" x14ac:dyDescent="0.25">
      <c r="F381" s="68"/>
    </row>
    <row r="382" spans="6:6" s="1" customFormat="1" x14ac:dyDescent="0.25">
      <c r="F382" s="68"/>
    </row>
    <row r="383" spans="6:6" s="1" customFormat="1" x14ac:dyDescent="0.25">
      <c r="F383" s="68"/>
    </row>
    <row r="384" spans="6:6" s="1" customFormat="1" x14ac:dyDescent="0.25">
      <c r="F384" s="68"/>
    </row>
    <row r="385" spans="6:6" s="1" customFormat="1" x14ac:dyDescent="0.25">
      <c r="F385" s="68"/>
    </row>
    <row r="386" spans="6:6" s="1" customFormat="1" x14ac:dyDescent="0.25">
      <c r="F386" s="68"/>
    </row>
    <row r="387" spans="6:6" s="1" customFormat="1" x14ac:dyDescent="0.25">
      <c r="F387" s="68"/>
    </row>
    <row r="388" spans="6:6" s="1" customFormat="1" x14ac:dyDescent="0.25">
      <c r="F388" s="68"/>
    </row>
    <row r="389" spans="6:6" s="1" customFormat="1" x14ac:dyDescent="0.25">
      <c r="F389" s="68"/>
    </row>
    <row r="390" spans="6:6" s="1" customFormat="1" x14ac:dyDescent="0.25">
      <c r="F390" s="68"/>
    </row>
    <row r="391" spans="6:6" s="1" customFormat="1" x14ac:dyDescent="0.25">
      <c r="F391" s="68"/>
    </row>
    <row r="392" spans="6:6" s="1" customFormat="1" x14ac:dyDescent="0.25">
      <c r="F392" s="68"/>
    </row>
    <row r="393" spans="6:6" s="1" customFormat="1" x14ac:dyDescent="0.25">
      <c r="F393" s="68"/>
    </row>
    <row r="394" spans="6:6" s="1" customFormat="1" x14ac:dyDescent="0.25">
      <c r="F394" s="68"/>
    </row>
    <row r="395" spans="6:6" s="1" customFormat="1" x14ac:dyDescent="0.25">
      <c r="F395" s="68"/>
    </row>
    <row r="396" spans="6:6" s="1" customFormat="1" x14ac:dyDescent="0.25">
      <c r="F396" s="68"/>
    </row>
    <row r="397" spans="6:6" s="1" customFormat="1" x14ac:dyDescent="0.25">
      <c r="F397" s="68"/>
    </row>
    <row r="398" spans="6:6" s="1" customFormat="1" x14ac:dyDescent="0.25">
      <c r="F398" s="68"/>
    </row>
    <row r="399" spans="6:6" s="1" customFormat="1" x14ac:dyDescent="0.25">
      <c r="F399" s="68"/>
    </row>
    <row r="400" spans="6:6" s="1" customFormat="1" x14ac:dyDescent="0.25">
      <c r="F400" s="68"/>
    </row>
    <row r="401" spans="6:6" s="1" customFormat="1" x14ac:dyDescent="0.25">
      <c r="F401" s="68"/>
    </row>
    <row r="402" spans="6:6" s="1" customFormat="1" x14ac:dyDescent="0.25">
      <c r="F402" s="68"/>
    </row>
    <row r="403" spans="6:6" s="1" customFormat="1" x14ac:dyDescent="0.25">
      <c r="F403" s="68"/>
    </row>
    <row r="404" spans="6:6" s="1" customFormat="1" x14ac:dyDescent="0.25">
      <c r="F404" s="68"/>
    </row>
    <row r="405" spans="6:6" s="1" customFormat="1" x14ac:dyDescent="0.25">
      <c r="F405" s="68"/>
    </row>
    <row r="406" spans="6:6" s="1" customFormat="1" x14ac:dyDescent="0.25">
      <c r="F406" s="68"/>
    </row>
    <row r="407" spans="6:6" s="1" customFormat="1" x14ac:dyDescent="0.25">
      <c r="F407" s="68"/>
    </row>
    <row r="408" spans="6:6" s="1" customFormat="1" x14ac:dyDescent="0.25">
      <c r="F408" s="68"/>
    </row>
    <row r="409" spans="6:6" s="1" customFormat="1" x14ac:dyDescent="0.25">
      <c r="F409" s="68"/>
    </row>
    <row r="410" spans="6:6" s="1" customFormat="1" x14ac:dyDescent="0.25">
      <c r="F410" s="68"/>
    </row>
    <row r="411" spans="6:6" s="1" customFormat="1" x14ac:dyDescent="0.25">
      <c r="F411" s="68"/>
    </row>
    <row r="412" spans="6:6" s="1" customFormat="1" x14ac:dyDescent="0.25">
      <c r="F412" s="68"/>
    </row>
    <row r="413" spans="6:6" s="1" customFormat="1" x14ac:dyDescent="0.25">
      <c r="F413" s="68"/>
    </row>
    <row r="414" spans="6:6" s="1" customFormat="1" x14ac:dyDescent="0.25">
      <c r="F414" s="68"/>
    </row>
    <row r="415" spans="6:6" s="1" customFormat="1" x14ac:dyDescent="0.25">
      <c r="F415" s="68"/>
    </row>
    <row r="416" spans="6:6" s="1" customFormat="1" x14ac:dyDescent="0.25">
      <c r="F416" s="68"/>
    </row>
    <row r="417" spans="6:6" s="1" customFormat="1" x14ac:dyDescent="0.25">
      <c r="F417" s="68"/>
    </row>
    <row r="418" spans="6:6" s="1" customFormat="1" x14ac:dyDescent="0.25">
      <c r="F418" s="68"/>
    </row>
    <row r="419" spans="6:6" s="1" customFormat="1" x14ac:dyDescent="0.25">
      <c r="F419" s="68"/>
    </row>
    <row r="420" spans="6:6" s="1" customFormat="1" x14ac:dyDescent="0.25">
      <c r="F420" s="68"/>
    </row>
    <row r="421" spans="6:6" s="1" customFormat="1" x14ac:dyDescent="0.25">
      <c r="F421" s="68"/>
    </row>
    <row r="422" spans="6:6" s="1" customFormat="1" x14ac:dyDescent="0.25">
      <c r="F422" s="68"/>
    </row>
    <row r="423" spans="6:6" s="1" customFormat="1" x14ac:dyDescent="0.25">
      <c r="F423" s="68"/>
    </row>
    <row r="424" spans="6:6" s="1" customFormat="1" x14ac:dyDescent="0.25">
      <c r="F424" s="68"/>
    </row>
    <row r="425" spans="6:6" s="1" customFormat="1" x14ac:dyDescent="0.25">
      <c r="F425" s="68"/>
    </row>
    <row r="426" spans="6:6" s="1" customFormat="1" x14ac:dyDescent="0.25">
      <c r="F426" s="68"/>
    </row>
    <row r="427" spans="6:6" s="1" customFormat="1" x14ac:dyDescent="0.25">
      <c r="F427" s="68"/>
    </row>
    <row r="428" spans="6:6" s="1" customFormat="1" x14ac:dyDescent="0.25">
      <c r="F428" s="68"/>
    </row>
    <row r="429" spans="6:6" s="1" customFormat="1" x14ac:dyDescent="0.25">
      <c r="F429" s="68"/>
    </row>
    <row r="430" spans="6:6" s="1" customFormat="1" x14ac:dyDescent="0.25">
      <c r="F430" s="68"/>
    </row>
    <row r="431" spans="6:6" s="1" customFormat="1" x14ac:dyDescent="0.25">
      <c r="F431" s="68"/>
    </row>
    <row r="432" spans="6:6" s="1" customFormat="1" x14ac:dyDescent="0.25">
      <c r="F432" s="68"/>
    </row>
    <row r="433" spans="6:6" s="1" customFormat="1" x14ac:dyDescent="0.25">
      <c r="F433" s="68"/>
    </row>
    <row r="434" spans="6:6" s="1" customFormat="1" x14ac:dyDescent="0.25">
      <c r="F434" s="68"/>
    </row>
    <row r="435" spans="6:6" s="1" customFormat="1" x14ac:dyDescent="0.25">
      <c r="F435" s="68"/>
    </row>
    <row r="436" spans="6:6" s="1" customFormat="1" x14ac:dyDescent="0.25">
      <c r="F436" s="68"/>
    </row>
    <row r="437" spans="6:6" s="1" customFormat="1" x14ac:dyDescent="0.25">
      <c r="F437" s="68"/>
    </row>
    <row r="438" spans="6:6" s="1" customFormat="1" x14ac:dyDescent="0.25">
      <c r="F438" s="68"/>
    </row>
    <row r="439" spans="6:6" s="1" customFormat="1" x14ac:dyDescent="0.25">
      <c r="F439" s="68"/>
    </row>
    <row r="440" spans="6:6" s="1" customFormat="1" x14ac:dyDescent="0.25">
      <c r="F440" s="68"/>
    </row>
    <row r="441" spans="6:6" s="1" customFormat="1" x14ac:dyDescent="0.25">
      <c r="F441" s="68"/>
    </row>
    <row r="442" spans="6:6" s="1" customFormat="1" x14ac:dyDescent="0.25">
      <c r="F442" s="68"/>
    </row>
    <row r="443" spans="6:6" s="1" customFormat="1" x14ac:dyDescent="0.25">
      <c r="F443" s="68"/>
    </row>
    <row r="444" spans="6:6" s="1" customFormat="1" x14ac:dyDescent="0.25">
      <c r="F444" s="68"/>
    </row>
    <row r="445" spans="6:6" s="1" customFormat="1" x14ac:dyDescent="0.25">
      <c r="F445" s="68"/>
    </row>
    <row r="446" spans="6:6" s="1" customFormat="1" x14ac:dyDescent="0.25">
      <c r="F446" s="68"/>
    </row>
    <row r="447" spans="6:6" s="1" customFormat="1" x14ac:dyDescent="0.25">
      <c r="F447" s="68"/>
    </row>
    <row r="448" spans="6:6" s="1" customFormat="1" x14ac:dyDescent="0.25">
      <c r="F448" s="68"/>
    </row>
    <row r="449" spans="6:6" s="1" customFormat="1" x14ac:dyDescent="0.25">
      <c r="F449" s="68"/>
    </row>
    <row r="450" spans="6:6" s="1" customFormat="1" x14ac:dyDescent="0.25">
      <c r="F450" s="68"/>
    </row>
    <row r="451" spans="6:6" s="1" customFormat="1" x14ac:dyDescent="0.25">
      <c r="F451" s="68"/>
    </row>
    <row r="452" spans="6:6" s="1" customFormat="1" x14ac:dyDescent="0.25">
      <c r="F452" s="68"/>
    </row>
    <row r="453" spans="6:6" s="1" customFormat="1" x14ac:dyDescent="0.25">
      <c r="F453" s="68"/>
    </row>
    <row r="454" spans="6:6" s="1" customFormat="1" x14ac:dyDescent="0.25">
      <c r="F454" s="68"/>
    </row>
    <row r="455" spans="6:6" s="1" customFormat="1" x14ac:dyDescent="0.25">
      <c r="F455" s="68"/>
    </row>
    <row r="456" spans="6:6" s="1" customFormat="1" x14ac:dyDescent="0.25">
      <c r="F456" s="68"/>
    </row>
    <row r="457" spans="6:6" s="1" customFormat="1" x14ac:dyDescent="0.25">
      <c r="F457" s="68"/>
    </row>
    <row r="458" spans="6:6" s="1" customFormat="1" x14ac:dyDescent="0.25">
      <c r="F458" s="68"/>
    </row>
    <row r="459" spans="6:6" s="1" customFormat="1" x14ac:dyDescent="0.25">
      <c r="F459" s="68"/>
    </row>
    <row r="460" spans="6:6" s="1" customFormat="1" x14ac:dyDescent="0.25">
      <c r="F460" s="68"/>
    </row>
    <row r="461" spans="6:6" s="1" customFormat="1" x14ac:dyDescent="0.25">
      <c r="F461" s="68"/>
    </row>
    <row r="462" spans="6:6" s="1" customFormat="1" x14ac:dyDescent="0.25">
      <c r="F462" s="68"/>
    </row>
    <row r="463" spans="6:6" s="1" customFormat="1" x14ac:dyDescent="0.25">
      <c r="F463" s="68"/>
    </row>
    <row r="464" spans="6:6" s="1" customFormat="1" x14ac:dyDescent="0.25">
      <c r="F464" s="68"/>
    </row>
    <row r="465" spans="6:6" s="1" customFormat="1" x14ac:dyDescent="0.25">
      <c r="F465" s="68"/>
    </row>
    <row r="466" spans="6:6" s="1" customFormat="1" x14ac:dyDescent="0.25">
      <c r="F466" s="68"/>
    </row>
    <row r="467" spans="6:6" s="1" customFormat="1" x14ac:dyDescent="0.25">
      <c r="F467" s="68"/>
    </row>
    <row r="468" spans="6:6" s="1" customFormat="1" x14ac:dyDescent="0.25">
      <c r="F468" s="68"/>
    </row>
    <row r="469" spans="6:6" s="1" customFormat="1" x14ac:dyDescent="0.25">
      <c r="F469" s="68"/>
    </row>
    <row r="470" spans="6:6" s="1" customFormat="1" x14ac:dyDescent="0.25">
      <c r="F470" s="68"/>
    </row>
    <row r="471" spans="6:6" s="1" customFormat="1" x14ac:dyDescent="0.25">
      <c r="F471" s="68"/>
    </row>
    <row r="472" spans="6:6" s="1" customFormat="1" x14ac:dyDescent="0.25">
      <c r="F472" s="68"/>
    </row>
    <row r="473" spans="6:6" s="1" customFormat="1" x14ac:dyDescent="0.25">
      <c r="F473" s="68"/>
    </row>
    <row r="474" spans="6:6" s="1" customFormat="1" x14ac:dyDescent="0.25">
      <c r="F474" s="68"/>
    </row>
    <row r="475" spans="6:6" s="1" customFormat="1" x14ac:dyDescent="0.25">
      <c r="F475" s="68"/>
    </row>
    <row r="476" spans="6:6" s="1" customFormat="1" x14ac:dyDescent="0.25">
      <c r="F476" s="68"/>
    </row>
    <row r="477" spans="6:6" s="1" customFormat="1" x14ac:dyDescent="0.25">
      <c r="F477" s="68"/>
    </row>
    <row r="478" spans="6:6" s="1" customFormat="1" x14ac:dyDescent="0.25">
      <c r="F478" s="68"/>
    </row>
    <row r="479" spans="6:6" s="1" customFormat="1" x14ac:dyDescent="0.25">
      <c r="F479" s="68"/>
    </row>
    <row r="480" spans="6:6" s="1" customFormat="1" x14ac:dyDescent="0.25">
      <c r="F480" s="68"/>
    </row>
    <row r="481" spans="6:6" s="1" customFormat="1" x14ac:dyDescent="0.25">
      <c r="F481" s="68"/>
    </row>
    <row r="482" spans="6:6" s="1" customFormat="1" x14ac:dyDescent="0.25">
      <c r="F482" s="68"/>
    </row>
    <row r="483" spans="6:6" s="1" customFormat="1" x14ac:dyDescent="0.25">
      <c r="F483" s="68"/>
    </row>
    <row r="484" spans="6:6" s="1" customFormat="1" x14ac:dyDescent="0.25">
      <c r="F484" s="68"/>
    </row>
    <row r="485" spans="6:6" s="1" customFormat="1" x14ac:dyDescent="0.25">
      <c r="F485" s="68"/>
    </row>
    <row r="486" spans="6:6" s="1" customFormat="1" x14ac:dyDescent="0.25">
      <c r="F486" s="68"/>
    </row>
    <row r="487" spans="6:6" s="1" customFormat="1" x14ac:dyDescent="0.25">
      <c r="F487" s="68"/>
    </row>
    <row r="488" spans="6:6" s="1" customFormat="1" x14ac:dyDescent="0.25">
      <c r="F488" s="68"/>
    </row>
    <row r="489" spans="6:6" s="1" customFormat="1" x14ac:dyDescent="0.25">
      <c r="F489" s="68"/>
    </row>
    <row r="490" spans="6:6" s="1" customFormat="1" x14ac:dyDescent="0.25">
      <c r="F490" s="68"/>
    </row>
    <row r="491" spans="6:6" s="1" customFormat="1" x14ac:dyDescent="0.25">
      <c r="F491" s="68"/>
    </row>
    <row r="492" spans="6:6" s="1" customFormat="1" x14ac:dyDescent="0.25">
      <c r="F492" s="68"/>
    </row>
    <row r="493" spans="6:6" s="1" customFormat="1" x14ac:dyDescent="0.25">
      <c r="F493" s="68"/>
    </row>
    <row r="494" spans="6:6" s="1" customFormat="1" x14ac:dyDescent="0.25">
      <c r="F494" s="68"/>
    </row>
    <row r="495" spans="6:6" s="1" customFormat="1" x14ac:dyDescent="0.25">
      <c r="F495" s="68"/>
    </row>
    <row r="496" spans="6:6" s="1" customFormat="1" x14ac:dyDescent="0.25">
      <c r="F496" s="68"/>
    </row>
    <row r="497" spans="6:6" s="1" customFormat="1" x14ac:dyDescent="0.25">
      <c r="F497" s="68"/>
    </row>
    <row r="498" spans="6:6" s="1" customFormat="1" x14ac:dyDescent="0.25">
      <c r="F498" s="68"/>
    </row>
    <row r="499" spans="6:6" s="1" customFormat="1" x14ac:dyDescent="0.25">
      <c r="F499" s="68"/>
    </row>
    <row r="500" spans="6:6" s="1" customFormat="1" x14ac:dyDescent="0.25">
      <c r="F500" s="68"/>
    </row>
    <row r="501" spans="6:6" s="1" customFormat="1" x14ac:dyDescent="0.25">
      <c r="F501" s="68"/>
    </row>
    <row r="502" spans="6:6" s="1" customFormat="1" x14ac:dyDescent="0.25">
      <c r="F502" s="68"/>
    </row>
    <row r="503" spans="6:6" s="1" customFormat="1" x14ac:dyDescent="0.25">
      <c r="F503" s="68"/>
    </row>
    <row r="504" spans="6:6" s="1" customFormat="1" x14ac:dyDescent="0.25">
      <c r="F504" s="68"/>
    </row>
    <row r="505" spans="6:6" s="1" customFormat="1" x14ac:dyDescent="0.25">
      <c r="F505" s="68"/>
    </row>
    <row r="506" spans="6:6" s="1" customFormat="1" x14ac:dyDescent="0.25">
      <c r="F506" s="68"/>
    </row>
    <row r="507" spans="6:6" s="1" customFormat="1" x14ac:dyDescent="0.25">
      <c r="F507" s="68"/>
    </row>
    <row r="508" spans="6:6" s="1" customFormat="1" x14ac:dyDescent="0.25">
      <c r="F508" s="68"/>
    </row>
    <row r="509" spans="6:6" s="1" customFormat="1" x14ac:dyDescent="0.25">
      <c r="F509" s="68"/>
    </row>
    <row r="510" spans="6:6" s="1" customFormat="1" x14ac:dyDescent="0.25">
      <c r="F510" s="68"/>
    </row>
    <row r="511" spans="6:6" s="1" customFormat="1" x14ac:dyDescent="0.25">
      <c r="F511" s="68"/>
    </row>
    <row r="512" spans="6:6" s="1" customFormat="1" x14ac:dyDescent="0.25">
      <c r="F512" s="68"/>
    </row>
    <row r="513" spans="6:6" s="1" customFormat="1" x14ac:dyDescent="0.25">
      <c r="F513" s="68"/>
    </row>
    <row r="514" spans="6:6" s="1" customFormat="1" x14ac:dyDescent="0.25">
      <c r="F514" s="68"/>
    </row>
    <row r="515" spans="6:6" s="1" customFormat="1" x14ac:dyDescent="0.25">
      <c r="F515" s="68"/>
    </row>
    <row r="516" spans="6:6" s="1" customFormat="1" x14ac:dyDescent="0.25">
      <c r="F516" s="68"/>
    </row>
    <row r="517" spans="6:6" s="1" customFormat="1" x14ac:dyDescent="0.25">
      <c r="F517" s="68"/>
    </row>
    <row r="518" spans="6:6" s="1" customFormat="1" x14ac:dyDescent="0.25">
      <c r="F518" s="68"/>
    </row>
    <row r="519" spans="6:6" s="1" customFormat="1" x14ac:dyDescent="0.25">
      <c r="F519" s="68"/>
    </row>
    <row r="520" spans="6:6" s="1" customFormat="1" x14ac:dyDescent="0.25">
      <c r="F520" s="68"/>
    </row>
    <row r="521" spans="6:6" s="1" customFormat="1" x14ac:dyDescent="0.25">
      <c r="F521" s="68"/>
    </row>
    <row r="522" spans="6:6" s="1" customFormat="1" x14ac:dyDescent="0.25">
      <c r="F522" s="68"/>
    </row>
    <row r="523" spans="6:6" s="1" customFormat="1" x14ac:dyDescent="0.25">
      <c r="F523" s="68"/>
    </row>
    <row r="524" spans="6:6" s="1" customFormat="1" x14ac:dyDescent="0.25">
      <c r="F524" s="68"/>
    </row>
    <row r="525" spans="6:6" s="1" customFormat="1" x14ac:dyDescent="0.25">
      <c r="F525" s="68"/>
    </row>
    <row r="526" spans="6:6" s="1" customFormat="1" x14ac:dyDescent="0.25">
      <c r="F526" s="68"/>
    </row>
    <row r="527" spans="6:6" s="1" customFormat="1" x14ac:dyDescent="0.25">
      <c r="F527" s="68"/>
    </row>
    <row r="528" spans="6:6" s="1" customFormat="1" x14ac:dyDescent="0.25">
      <c r="F528" s="68"/>
    </row>
    <row r="529" spans="6:6" s="1" customFormat="1" x14ac:dyDescent="0.25">
      <c r="F529" s="68"/>
    </row>
    <row r="530" spans="6:6" s="1" customFormat="1" x14ac:dyDescent="0.25">
      <c r="F530" s="68"/>
    </row>
    <row r="531" spans="6:6" s="1" customFormat="1" x14ac:dyDescent="0.25">
      <c r="F531" s="68"/>
    </row>
    <row r="532" spans="6:6" s="1" customFormat="1" x14ac:dyDescent="0.25">
      <c r="F532" s="68"/>
    </row>
    <row r="533" spans="6:6" s="1" customFormat="1" x14ac:dyDescent="0.25">
      <c r="F533" s="68"/>
    </row>
    <row r="534" spans="6:6" s="1" customFormat="1" x14ac:dyDescent="0.25">
      <c r="F534" s="68"/>
    </row>
    <row r="535" spans="6:6" s="1" customFormat="1" x14ac:dyDescent="0.25">
      <c r="F535" s="68"/>
    </row>
    <row r="536" spans="6:6" s="1" customFormat="1" x14ac:dyDescent="0.25">
      <c r="F536" s="68"/>
    </row>
    <row r="537" spans="6:6" s="1" customFormat="1" x14ac:dyDescent="0.25">
      <c r="F537" s="68"/>
    </row>
    <row r="538" spans="6:6" s="1" customFormat="1" x14ac:dyDescent="0.25">
      <c r="F538" s="68"/>
    </row>
    <row r="539" spans="6:6" s="1" customFormat="1" x14ac:dyDescent="0.25">
      <c r="F539" s="68"/>
    </row>
    <row r="540" spans="6:6" s="1" customFormat="1" x14ac:dyDescent="0.25">
      <c r="F540" s="68"/>
    </row>
    <row r="541" spans="6:6" s="1" customFormat="1" x14ac:dyDescent="0.25">
      <c r="F541" s="68"/>
    </row>
    <row r="542" spans="6:6" s="1" customFormat="1" x14ac:dyDescent="0.25">
      <c r="F542" s="68"/>
    </row>
    <row r="543" spans="6:6" s="1" customFormat="1" x14ac:dyDescent="0.25">
      <c r="F543" s="68"/>
    </row>
    <row r="544" spans="6:6" s="1" customFormat="1" x14ac:dyDescent="0.25">
      <c r="F544" s="68"/>
    </row>
    <row r="545" spans="6:6" s="1" customFormat="1" x14ac:dyDescent="0.25">
      <c r="F545" s="68"/>
    </row>
    <row r="546" spans="6:6" s="1" customFormat="1" x14ac:dyDescent="0.25">
      <c r="F546" s="68"/>
    </row>
    <row r="547" spans="6:6" s="1" customFormat="1" x14ac:dyDescent="0.25">
      <c r="F547" s="68"/>
    </row>
    <row r="548" spans="6:6" s="1" customFormat="1" x14ac:dyDescent="0.25">
      <c r="F548" s="68"/>
    </row>
    <row r="549" spans="6:6" s="1" customFormat="1" x14ac:dyDescent="0.25">
      <c r="F549" s="68"/>
    </row>
    <row r="550" spans="6:6" s="1" customFormat="1" x14ac:dyDescent="0.25">
      <c r="F550" s="68"/>
    </row>
    <row r="551" spans="6:6" s="1" customFormat="1" x14ac:dyDescent="0.25">
      <c r="F551" s="68"/>
    </row>
    <row r="552" spans="6:6" s="1" customFormat="1" x14ac:dyDescent="0.25">
      <c r="F552" s="68"/>
    </row>
    <row r="553" spans="6:6" s="1" customFormat="1" x14ac:dyDescent="0.25">
      <c r="F553" s="68"/>
    </row>
    <row r="554" spans="6:6" s="1" customFormat="1" x14ac:dyDescent="0.25">
      <c r="F554" s="68"/>
    </row>
    <row r="555" spans="6:6" s="1" customFormat="1" x14ac:dyDescent="0.25">
      <c r="F555" s="68"/>
    </row>
    <row r="556" spans="6:6" s="1" customFormat="1" x14ac:dyDescent="0.25">
      <c r="F556" s="68"/>
    </row>
    <row r="557" spans="6:6" s="1" customFormat="1" x14ac:dyDescent="0.25">
      <c r="F557" s="68"/>
    </row>
    <row r="558" spans="6:6" s="1" customFormat="1" x14ac:dyDescent="0.25">
      <c r="F558" s="68"/>
    </row>
    <row r="559" spans="6:6" s="1" customFormat="1" x14ac:dyDescent="0.25">
      <c r="F559" s="68"/>
    </row>
    <row r="560" spans="6:6" s="1" customFormat="1" x14ac:dyDescent="0.25">
      <c r="F560" s="68"/>
    </row>
    <row r="561" spans="6:6" s="1" customFormat="1" x14ac:dyDescent="0.25">
      <c r="F561" s="68"/>
    </row>
    <row r="562" spans="6:6" s="1" customFormat="1" x14ac:dyDescent="0.25">
      <c r="F562" s="68"/>
    </row>
    <row r="563" spans="6:6" s="1" customFormat="1" x14ac:dyDescent="0.25">
      <c r="F563" s="68"/>
    </row>
    <row r="564" spans="6:6" s="1" customFormat="1" x14ac:dyDescent="0.25">
      <c r="F564" s="68"/>
    </row>
    <row r="565" spans="6:6" s="1" customFormat="1" x14ac:dyDescent="0.25">
      <c r="F565" s="68"/>
    </row>
    <row r="566" spans="6:6" s="1" customFormat="1" x14ac:dyDescent="0.25">
      <c r="F566" s="68"/>
    </row>
    <row r="567" spans="6:6" s="1" customFormat="1" x14ac:dyDescent="0.25">
      <c r="F567" s="68"/>
    </row>
    <row r="568" spans="6:6" s="1" customFormat="1" x14ac:dyDescent="0.25">
      <c r="F568" s="68"/>
    </row>
    <row r="569" spans="6:6" s="1" customFormat="1" x14ac:dyDescent="0.25">
      <c r="F569" s="68"/>
    </row>
    <row r="570" spans="6:6" s="1" customFormat="1" x14ac:dyDescent="0.25">
      <c r="F570" s="68"/>
    </row>
    <row r="571" spans="6:6" s="1" customFormat="1" x14ac:dyDescent="0.25">
      <c r="F571" s="68"/>
    </row>
    <row r="572" spans="6:6" s="1" customFormat="1" x14ac:dyDescent="0.25">
      <c r="F572" s="68"/>
    </row>
    <row r="573" spans="6:6" s="1" customFormat="1" x14ac:dyDescent="0.25">
      <c r="F573" s="68"/>
    </row>
    <row r="574" spans="6:6" s="1" customFormat="1" x14ac:dyDescent="0.25">
      <c r="F574" s="68"/>
    </row>
    <row r="575" spans="6:6" s="1" customFormat="1" x14ac:dyDescent="0.25">
      <c r="F575" s="68"/>
    </row>
    <row r="576" spans="6:6" s="1" customFormat="1" x14ac:dyDescent="0.25">
      <c r="F576" s="68"/>
    </row>
    <row r="577" spans="6:6" s="1" customFormat="1" x14ac:dyDescent="0.25">
      <c r="F577" s="68"/>
    </row>
    <row r="578" spans="6:6" s="1" customFormat="1" x14ac:dyDescent="0.25">
      <c r="F578" s="68"/>
    </row>
    <row r="579" spans="6:6" s="1" customFormat="1" x14ac:dyDescent="0.25">
      <c r="F579" s="68"/>
    </row>
    <row r="580" spans="6:6" s="1" customFormat="1" x14ac:dyDescent="0.25">
      <c r="F580" s="68"/>
    </row>
    <row r="581" spans="6:6" s="1" customFormat="1" x14ac:dyDescent="0.25">
      <c r="F581" s="68"/>
    </row>
    <row r="582" spans="6:6" s="1" customFormat="1" x14ac:dyDescent="0.25">
      <c r="F582" s="68"/>
    </row>
    <row r="583" spans="6:6" s="1" customFormat="1" x14ac:dyDescent="0.25">
      <c r="F583" s="68"/>
    </row>
    <row r="584" spans="6:6" s="1" customFormat="1" x14ac:dyDescent="0.25">
      <c r="F584" s="68"/>
    </row>
    <row r="585" spans="6:6" s="1" customFormat="1" x14ac:dyDescent="0.25">
      <c r="F585" s="68"/>
    </row>
    <row r="586" spans="6:6" s="1" customFormat="1" x14ac:dyDescent="0.25">
      <c r="F586" s="68"/>
    </row>
    <row r="587" spans="6:6" s="1" customFormat="1" x14ac:dyDescent="0.25">
      <c r="F587" s="68"/>
    </row>
    <row r="588" spans="6:6" s="1" customFormat="1" x14ac:dyDescent="0.25">
      <c r="F588" s="68"/>
    </row>
    <row r="589" spans="6:6" s="1" customFormat="1" x14ac:dyDescent="0.25">
      <c r="F589" s="68"/>
    </row>
    <row r="590" spans="6:6" s="1" customFormat="1" x14ac:dyDescent="0.25">
      <c r="F590" s="68"/>
    </row>
    <row r="591" spans="6:6" s="1" customFormat="1" x14ac:dyDescent="0.25">
      <c r="F591" s="68"/>
    </row>
    <row r="592" spans="6:6" s="1" customFormat="1" x14ac:dyDescent="0.25">
      <c r="F592" s="68"/>
    </row>
    <row r="593" spans="6:6" s="1" customFormat="1" x14ac:dyDescent="0.25">
      <c r="F593" s="68"/>
    </row>
    <row r="594" spans="6:6" s="1" customFormat="1" x14ac:dyDescent="0.25">
      <c r="F594" s="68"/>
    </row>
    <row r="595" spans="6:6" s="1" customFormat="1" x14ac:dyDescent="0.25">
      <c r="F595" s="68"/>
    </row>
    <row r="596" spans="6:6" s="1" customFormat="1" x14ac:dyDescent="0.25">
      <c r="F596" s="68"/>
    </row>
    <row r="597" spans="6:6" s="1" customFormat="1" x14ac:dyDescent="0.25">
      <c r="F597" s="68"/>
    </row>
    <row r="598" spans="6:6" s="1" customFormat="1" x14ac:dyDescent="0.25">
      <c r="F598" s="68"/>
    </row>
    <row r="599" spans="6:6" s="1" customFormat="1" x14ac:dyDescent="0.25">
      <c r="F599" s="68"/>
    </row>
    <row r="600" spans="6:6" s="1" customFormat="1" x14ac:dyDescent="0.25">
      <c r="F600" s="68"/>
    </row>
    <row r="601" spans="6:6" s="1" customFormat="1" x14ac:dyDescent="0.25">
      <c r="F601" s="68"/>
    </row>
    <row r="602" spans="6:6" s="1" customFormat="1" x14ac:dyDescent="0.25">
      <c r="F602" s="68"/>
    </row>
    <row r="603" spans="6:6" s="1" customFormat="1" x14ac:dyDescent="0.25">
      <c r="F603" s="68"/>
    </row>
    <row r="604" spans="6:6" s="1" customFormat="1" x14ac:dyDescent="0.25">
      <c r="F604" s="68"/>
    </row>
    <row r="605" spans="6:6" s="1" customFormat="1" x14ac:dyDescent="0.25">
      <c r="F605" s="68"/>
    </row>
    <row r="606" spans="6:6" s="1" customFormat="1" x14ac:dyDescent="0.25">
      <c r="F606" s="68"/>
    </row>
    <row r="607" spans="6:6" s="1" customFormat="1" x14ac:dyDescent="0.25">
      <c r="F607" s="68"/>
    </row>
    <row r="608" spans="6:6" s="1" customFormat="1" x14ac:dyDescent="0.25">
      <c r="F608" s="68"/>
    </row>
    <row r="609" spans="6:6" s="1" customFormat="1" x14ac:dyDescent="0.25">
      <c r="F609" s="68"/>
    </row>
    <row r="610" spans="6:6" s="1" customFormat="1" x14ac:dyDescent="0.25">
      <c r="F610" s="68"/>
    </row>
    <row r="611" spans="6:6" s="1" customFormat="1" x14ac:dyDescent="0.25">
      <c r="F611" s="68"/>
    </row>
    <row r="612" spans="6:6" s="1" customFormat="1" x14ac:dyDescent="0.25">
      <c r="F612" s="68"/>
    </row>
    <row r="613" spans="6:6" s="1" customFormat="1" x14ac:dyDescent="0.25">
      <c r="F613" s="68"/>
    </row>
    <row r="614" spans="6:6" s="1" customFormat="1" x14ac:dyDescent="0.25">
      <c r="F614" s="68"/>
    </row>
    <row r="615" spans="6:6" s="1" customFormat="1" x14ac:dyDescent="0.25">
      <c r="F615" s="68"/>
    </row>
    <row r="616" spans="6:6" s="1" customFormat="1" x14ac:dyDescent="0.25">
      <c r="F616" s="68"/>
    </row>
    <row r="617" spans="6:6" s="1" customFormat="1" x14ac:dyDescent="0.25">
      <c r="F617" s="68"/>
    </row>
    <row r="618" spans="6:6" s="1" customFormat="1" x14ac:dyDescent="0.25">
      <c r="F618" s="68"/>
    </row>
    <row r="619" spans="6:6" s="1" customFormat="1" x14ac:dyDescent="0.25">
      <c r="F619" s="68"/>
    </row>
    <row r="620" spans="6:6" s="1" customFormat="1" x14ac:dyDescent="0.25">
      <c r="F620" s="68"/>
    </row>
    <row r="621" spans="6:6" s="1" customFormat="1" x14ac:dyDescent="0.25">
      <c r="F621" s="68"/>
    </row>
    <row r="622" spans="6:6" s="1" customFormat="1" x14ac:dyDescent="0.25">
      <c r="F622" s="68"/>
    </row>
    <row r="623" spans="6:6" s="1" customFormat="1" x14ac:dyDescent="0.25">
      <c r="F623" s="68"/>
    </row>
    <row r="624" spans="6:6" s="1" customFormat="1" x14ac:dyDescent="0.25">
      <c r="F624" s="68"/>
    </row>
    <row r="625" spans="6:6" s="1" customFormat="1" x14ac:dyDescent="0.25">
      <c r="F625" s="68"/>
    </row>
    <row r="626" spans="6:6" s="1" customFormat="1" x14ac:dyDescent="0.25">
      <c r="F626" s="68"/>
    </row>
    <row r="627" spans="6:6" s="1" customFormat="1" x14ac:dyDescent="0.25">
      <c r="F627" s="68"/>
    </row>
    <row r="628" spans="6:6" s="1" customFormat="1" x14ac:dyDescent="0.25">
      <c r="F628" s="68"/>
    </row>
    <row r="629" spans="6:6" s="1" customFormat="1" x14ac:dyDescent="0.25">
      <c r="F629" s="68"/>
    </row>
    <row r="630" spans="6:6" s="1" customFormat="1" x14ac:dyDescent="0.25">
      <c r="F630" s="68"/>
    </row>
    <row r="631" spans="6:6" s="1" customFormat="1" x14ac:dyDescent="0.25">
      <c r="F631" s="68"/>
    </row>
    <row r="632" spans="6:6" s="1" customFormat="1" x14ac:dyDescent="0.25">
      <c r="F632" s="68"/>
    </row>
    <row r="633" spans="6:6" s="1" customFormat="1" x14ac:dyDescent="0.25">
      <c r="F633" s="68"/>
    </row>
    <row r="634" spans="6:6" s="1" customFormat="1" x14ac:dyDescent="0.25">
      <c r="F634" s="68"/>
    </row>
    <row r="635" spans="6:6" s="1" customFormat="1" x14ac:dyDescent="0.25">
      <c r="F635" s="68"/>
    </row>
    <row r="636" spans="6:6" s="1" customFormat="1" x14ac:dyDescent="0.25">
      <c r="F636" s="68"/>
    </row>
    <row r="637" spans="6:6" s="1" customFormat="1" x14ac:dyDescent="0.25">
      <c r="F637" s="68"/>
    </row>
    <row r="638" spans="6:6" s="1" customFormat="1" x14ac:dyDescent="0.25">
      <c r="F638" s="68"/>
    </row>
    <row r="639" spans="6:6" s="1" customFormat="1" x14ac:dyDescent="0.25">
      <c r="F639" s="68"/>
    </row>
    <row r="640" spans="6:6" s="1" customFormat="1" x14ac:dyDescent="0.25">
      <c r="F640" s="68"/>
    </row>
    <row r="641" spans="6:6" s="1" customFormat="1" x14ac:dyDescent="0.25">
      <c r="F641" s="68"/>
    </row>
    <row r="642" spans="6:6" s="1" customFormat="1" x14ac:dyDescent="0.25">
      <c r="F642" s="68"/>
    </row>
    <row r="643" spans="6:6" s="1" customFormat="1" x14ac:dyDescent="0.25">
      <c r="F643" s="68"/>
    </row>
    <row r="644" spans="6:6" s="1" customFormat="1" x14ac:dyDescent="0.25">
      <c r="F644" s="68"/>
    </row>
    <row r="645" spans="6:6" s="1" customFormat="1" x14ac:dyDescent="0.25">
      <c r="F645" s="68"/>
    </row>
    <row r="646" spans="6:6" s="1" customFormat="1" x14ac:dyDescent="0.25">
      <c r="F646" s="68"/>
    </row>
    <row r="647" spans="6:6" s="1" customFormat="1" x14ac:dyDescent="0.25">
      <c r="F647" s="68"/>
    </row>
    <row r="648" spans="6:6" s="1" customFormat="1" x14ac:dyDescent="0.25">
      <c r="F648" s="68"/>
    </row>
    <row r="649" spans="6:6" s="1" customFormat="1" x14ac:dyDescent="0.25">
      <c r="F649" s="68"/>
    </row>
    <row r="650" spans="6:6" s="1" customFormat="1" x14ac:dyDescent="0.25">
      <c r="F650" s="68"/>
    </row>
    <row r="651" spans="6:6" s="1" customFormat="1" x14ac:dyDescent="0.25">
      <c r="F651" s="68"/>
    </row>
    <row r="652" spans="6:6" s="1" customFormat="1" x14ac:dyDescent="0.25">
      <c r="F652" s="68"/>
    </row>
    <row r="653" spans="6:6" s="1" customFormat="1" x14ac:dyDescent="0.25">
      <c r="F653" s="68"/>
    </row>
    <row r="654" spans="6:6" s="1" customFormat="1" x14ac:dyDescent="0.25">
      <c r="F654" s="68"/>
    </row>
    <row r="655" spans="6:6" s="1" customFormat="1" x14ac:dyDescent="0.25">
      <c r="F655" s="68"/>
    </row>
    <row r="656" spans="6:6" s="1" customFormat="1" x14ac:dyDescent="0.25">
      <c r="F656" s="68"/>
    </row>
    <row r="657" spans="6:6" s="1" customFormat="1" x14ac:dyDescent="0.25">
      <c r="F657" s="68"/>
    </row>
    <row r="658" spans="6:6" s="1" customFormat="1" x14ac:dyDescent="0.25">
      <c r="F658" s="68"/>
    </row>
    <row r="659" spans="6:6" s="1" customFormat="1" x14ac:dyDescent="0.25">
      <c r="F659" s="68"/>
    </row>
    <row r="660" spans="6:6" s="1" customFormat="1" x14ac:dyDescent="0.25">
      <c r="F660" s="68"/>
    </row>
    <row r="661" spans="6:6" s="1" customFormat="1" x14ac:dyDescent="0.25">
      <c r="F661" s="68"/>
    </row>
    <row r="662" spans="6:6" s="1" customFormat="1" x14ac:dyDescent="0.25">
      <c r="F662" s="68"/>
    </row>
    <row r="663" spans="6:6" s="1" customFormat="1" x14ac:dyDescent="0.25">
      <c r="F663" s="68"/>
    </row>
    <row r="664" spans="6:6" s="1" customFormat="1" x14ac:dyDescent="0.25">
      <c r="F664" s="68"/>
    </row>
    <row r="665" spans="6:6" s="1" customFormat="1" x14ac:dyDescent="0.25">
      <c r="F665" s="68"/>
    </row>
    <row r="666" spans="6:6" s="1" customFormat="1" x14ac:dyDescent="0.25">
      <c r="F666" s="68"/>
    </row>
    <row r="667" spans="6:6" s="1" customFormat="1" x14ac:dyDescent="0.25">
      <c r="F667" s="68"/>
    </row>
    <row r="668" spans="6:6" s="1" customFormat="1" x14ac:dyDescent="0.25">
      <c r="F668" s="68"/>
    </row>
    <row r="669" spans="6:6" s="1" customFormat="1" x14ac:dyDescent="0.25">
      <c r="F669" s="68"/>
    </row>
    <row r="670" spans="6:6" s="1" customFormat="1" x14ac:dyDescent="0.25">
      <c r="F670" s="68"/>
    </row>
    <row r="671" spans="6:6" s="1" customFormat="1" x14ac:dyDescent="0.25">
      <c r="F671" s="68"/>
    </row>
    <row r="672" spans="6:6" s="1" customFormat="1" x14ac:dyDescent="0.25">
      <c r="F672" s="68"/>
    </row>
    <row r="673" spans="6:6" s="1" customFormat="1" x14ac:dyDescent="0.25">
      <c r="F673" s="68"/>
    </row>
    <row r="674" spans="6:6" s="1" customFormat="1" x14ac:dyDescent="0.25">
      <c r="F674" s="68"/>
    </row>
    <row r="675" spans="6:6" s="1" customFormat="1" x14ac:dyDescent="0.25">
      <c r="F675" s="68"/>
    </row>
    <row r="676" spans="6:6" s="1" customFormat="1" x14ac:dyDescent="0.25">
      <c r="F676" s="68"/>
    </row>
    <row r="677" spans="6:6" s="1" customFormat="1" x14ac:dyDescent="0.25">
      <c r="F677" s="68"/>
    </row>
    <row r="678" spans="6:6" s="1" customFormat="1" x14ac:dyDescent="0.25">
      <c r="F678" s="68"/>
    </row>
    <row r="679" spans="6:6" s="1" customFormat="1" x14ac:dyDescent="0.25">
      <c r="F679" s="68"/>
    </row>
    <row r="680" spans="6:6" s="1" customFormat="1" x14ac:dyDescent="0.25">
      <c r="F680" s="68"/>
    </row>
    <row r="681" spans="6:6" s="1" customFormat="1" x14ac:dyDescent="0.25">
      <c r="F681" s="68"/>
    </row>
    <row r="682" spans="6:6" s="1" customFormat="1" x14ac:dyDescent="0.25">
      <c r="F682" s="68"/>
    </row>
    <row r="683" spans="6:6" s="1" customFormat="1" x14ac:dyDescent="0.25">
      <c r="F683" s="68"/>
    </row>
    <row r="684" spans="6:6" s="1" customFormat="1" x14ac:dyDescent="0.25">
      <c r="F684" s="68"/>
    </row>
    <row r="685" spans="6:6" s="1" customFormat="1" x14ac:dyDescent="0.25">
      <c r="F685" s="68"/>
    </row>
    <row r="686" spans="6:6" s="1" customFormat="1" x14ac:dyDescent="0.25">
      <c r="F686" s="68"/>
    </row>
    <row r="687" spans="6:6" s="1" customFormat="1" x14ac:dyDescent="0.25">
      <c r="F687" s="68"/>
    </row>
    <row r="688" spans="6:6" s="1" customFormat="1" x14ac:dyDescent="0.25">
      <c r="F688" s="68"/>
    </row>
    <row r="689" spans="6:6" s="1" customFormat="1" x14ac:dyDescent="0.25">
      <c r="F689" s="68"/>
    </row>
    <row r="690" spans="6:6" s="1" customFormat="1" x14ac:dyDescent="0.25">
      <c r="F690" s="68"/>
    </row>
    <row r="691" spans="6:6" s="1" customFormat="1" x14ac:dyDescent="0.25">
      <c r="F691" s="68"/>
    </row>
    <row r="692" spans="6:6" s="1" customFormat="1" x14ac:dyDescent="0.25">
      <c r="F692" s="68"/>
    </row>
    <row r="693" spans="6:6" s="1" customFormat="1" x14ac:dyDescent="0.25">
      <c r="F693" s="68"/>
    </row>
    <row r="694" spans="6:6" s="1" customFormat="1" x14ac:dyDescent="0.25">
      <c r="F694" s="68"/>
    </row>
    <row r="695" spans="6:6" s="1" customFormat="1" x14ac:dyDescent="0.25">
      <c r="F695" s="68"/>
    </row>
    <row r="696" spans="6:6" s="1" customFormat="1" x14ac:dyDescent="0.25">
      <c r="F696" s="68"/>
    </row>
    <row r="697" spans="6:6" s="1" customFormat="1" x14ac:dyDescent="0.25">
      <c r="F697" s="68"/>
    </row>
    <row r="698" spans="6:6" s="1" customFormat="1" x14ac:dyDescent="0.25">
      <c r="F698" s="68"/>
    </row>
    <row r="699" spans="6:6" s="1" customFormat="1" x14ac:dyDescent="0.25">
      <c r="F699" s="68"/>
    </row>
    <row r="700" spans="6:6" s="1" customFormat="1" x14ac:dyDescent="0.25">
      <c r="F700" s="68"/>
    </row>
    <row r="701" spans="6:6" s="1" customFormat="1" x14ac:dyDescent="0.25">
      <c r="F701" s="68"/>
    </row>
    <row r="702" spans="6:6" s="1" customFormat="1" x14ac:dyDescent="0.25">
      <c r="F702" s="68"/>
    </row>
    <row r="703" spans="6:6" s="1" customFormat="1" x14ac:dyDescent="0.25">
      <c r="F703" s="68"/>
    </row>
    <row r="704" spans="6:6" s="1" customFormat="1" x14ac:dyDescent="0.25">
      <c r="F704" s="68"/>
    </row>
    <row r="705" spans="6:6" s="1" customFormat="1" x14ac:dyDescent="0.25">
      <c r="F705" s="68"/>
    </row>
    <row r="706" spans="6:6" s="1" customFormat="1" x14ac:dyDescent="0.25">
      <c r="F706" s="68"/>
    </row>
    <row r="707" spans="6:6" s="1" customFormat="1" x14ac:dyDescent="0.25">
      <c r="F707" s="68"/>
    </row>
    <row r="708" spans="6:6" s="1" customFormat="1" x14ac:dyDescent="0.25">
      <c r="F708" s="68"/>
    </row>
    <row r="709" spans="6:6" s="1" customFormat="1" x14ac:dyDescent="0.25">
      <c r="F709" s="68"/>
    </row>
    <row r="710" spans="6:6" s="1" customFormat="1" x14ac:dyDescent="0.25">
      <c r="F710" s="68"/>
    </row>
    <row r="711" spans="6:6" s="1" customFormat="1" x14ac:dyDescent="0.25">
      <c r="F711" s="68"/>
    </row>
    <row r="712" spans="6:6" s="1" customFormat="1" x14ac:dyDescent="0.25">
      <c r="F712" s="68"/>
    </row>
    <row r="713" spans="6:6" s="1" customFormat="1" x14ac:dyDescent="0.25">
      <c r="F713" s="68"/>
    </row>
    <row r="714" spans="6:6" s="1" customFormat="1" x14ac:dyDescent="0.25">
      <c r="F714" s="68"/>
    </row>
    <row r="715" spans="6:6" s="1" customFormat="1" x14ac:dyDescent="0.25">
      <c r="F715" s="68"/>
    </row>
    <row r="716" spans="6:6" s="1" customFormat="1" x14ac:dyDescent="0.25">
      <c r="F716" s="68"/>
    </row>
    <row r="717" spans="6:6" s="1" customFormat="1" x14ac:dyDescent="0.25">
      <c r="F717" s="68"/>
    </row>
    <row r="718" spans="6:6" s="1" customFormat="1" x14ac:dyDescent="0.25">
      <c r="F718" s="68"/>
    </row>
    <row r="719" spans="6:6" s="1" customFormat="1" x14ac:dyDescent="0.25">
      <c r="F719" s="68"/>
    </row>
    <row r="720" spans="6:6" s="1" customFormat="1" x14ac:dyDescent="0.25">
      <c r="F720" s="68"/>
    </row>
    <row r="721" spans="6:6" s="1" customFormat="1" x14ac:dyDescent="0.25">
      <c r="F721" s="68"/>
    </row>
    <row r="722" spans="6:6" s="1" customFormat="1" x14ac:dyDescent="0.25">
      <c r="F722" s="68"/>
    </row>
    <row r="723" spans="6:6" s="1" customFormat="1" x14ac:dyDescent="0.25">
      <c r="F723" s="68"/>
    </row>
    <row r="724" spans="6:6" s="1" customFormat="1" x14ac:dyDescent="0.25">
      <c r="F724" s="68"/>
    </row>
    <row r="725" spans="6:6" s="1" customFormat="1" x14ac:dyDescent="0.25">
      <c r="F725" s="68"/>
    </row>
    <row r="726" spans="6:6" s="1" customFormat="1" x14ac:dyDescent="0.25">
      <c r="F726" s="68"/>
    </row>
    <row r="727" spans="6:6" s="1" customFormat="1" x14ac:dyDescent="0.25">
      <c r="F727" s="68"/>
    </row>
    <row r="728" spans="6:6" s="1" customFormat="1" x14ac:dyDescent="0.25">
      <c r="F728" s="68"/>
    </row>
    <row r="729" spans="6:6" s="1" customFormat="1" x14ac:dyDescent="0.25">
      <c r="F729" s="68"/>
    </row>
    <row r="730" spans="6:6" s="1" customFormat="1" x14ac:dyDescent="0.25">
      <c r="F730" s="68"/>
    </row>
    <row r="731" spans="6:6" s="1" customFormat="1" x14ac:dyDescent="0.25">
      <c r="F731" s="68"/>
    </row>
    <row r="732" spans="6:6" s="1" customFormat="1" x14ac:dyDescent="0.25">
      <c r="F732" s="68"/>
    </row>
    <row r="733" spans="6:6" s="1" customFormat="1" x14ac:dyDescent="0.25">
      <c r="F733" s="68"/>
    </row>
    <row r="734" spans="6:6" s="1" customFormat="1" x14ac:dyDescent="0.25">
      <c r="F734" s="68"/>
    </row>
    <row r="735" spans="6:6" s="1" customFormat="1" x14ac:dyDescent="0.25">
      <c r="F735" s="68"/>
    </row>
    <row r="736" spans="6:6" s="1" customFormat="1" x14ac:dyDescent="0.25">
      <c r="F736" s="68"/>
    </row>
    <row r="737" spans="6:6" s="1" customFormat="1" x14ac:dyDescent="0.25">
      <c r="F737" s="68"/>
    </row>
    <row r="738" spans="6:6" s="1" customFormat="1" x14ac:dyDescent="0.25">
      <c r="F738" s="68"/>
    </row>
    <row r="739" spans="6:6" s="1" customFormat="1" x14ac:dyDescent="0.25">
      <c r="F739" s="68"/>
    </row>
    <row r="740" spans="6:6" s="1" customFormat="1" x14ac:dyDescent="0.25">
      <c r="F740" s="68"/>
    </row>
    <row r="741" spans="6:6" s="1" customFormat="1" x14ac:dyDescent="0.25">
      <c r="F741" s="68"/>
    </row>
    <row r="742" spans="6:6" s="1" customFormat="1" x14ac:dyDescent="0.25">
      <c r="F742" s="68"/>
    </row>
    <row r="743" spans="6:6" s="1" customFormat="1" x14ac:dyDescent="0.25">
      <c r="F743" s="68"/>
    </row>
    <row r="744" spans="6:6" s="1" customFormat="1" x14ac:dyDescent="0.25">
      <c r="F744" s="68"/>
    </row>
    <row r="745" spans="6:6" s="1" customFormat="1" x14ac:dyDescent="0.25">
      <c r="F745" s="68"/>
    </row>
    <row r="746" spans="6:6" s="1" customFormat="1" x14ac:dyDescent="0.25">
      <c r="F746" s="68"/>
    </row>
    <row r="747" spans="6:6" s="1" customFormat="1" x14ac:dyDescent="0.25">
      <c r="F747" s="68"/>
    </row>
    <row r="748" spans="6:6" s="1" customFormat="1" x14ac:dyDescent="0.25">
      <c r="F748" s="68"/>
    </row>
    <row r="749" spans="6:6" s="1" customFormat="1" x14ac:dyDescent="0.25">
      <c r="F749" s="68"/>
    </row>
    <row r="750" spans="6:6" s="1" customFormat="1" x14ac:dyDescent="0.25">
      <c r="F750" s="68"/>
    </row>
    <row r="751" spans="6:6" s="1" customFormat="1" x14ac:dyDescent="0.25">
      <c r="F751" s="68"/>
    </row>
    <row r="752" spans="6:6" s="1" customFormat="1" x14ac:dyDescent="0.25">
      <c r="F752" s="68"/>
    </row>
    <row r="753" spans="6:6" s="1" customFormat="1" x14ac:dyDescent="0.25">
      <c r="F753" s="68"/>
    </row>
    <row r="754" spans="6:6" s="1" customFormat="1" x14ac:dyDescent="0.25">
      <c r="F754" s="68"/>
    </row>
    <row r="755" spans="6:6" s="1" customFormat="1" x14ac:dyDescent="0.25">
      <c r="F755" s="68"/>
    </row>
    <row r="756" spans="6:6" s="1" customFormat="1" x14ac:dyDescent="0.25">
      <c r="F756" s="68"/>
    </row>
    <row r="757" spans="6:6" s="1" customFormat="1" x14ac:dyDescent="0.25">
      <c r="F757" s="68"/>
    </row>
    <row r="758" spans="6:6" s="1" customFormat="1" x14ac:dyDescent="0.25">
      <c r="F758" s="68"/>
    </row>
    <row r="759" spans="6:6" s="1" customFormat="1" x14ac:dyDescent="0.25">
      <c r="F759" s="68"/>
    </row>
    <row r="760" spans="6:6" s="1" customFormat="1" x14ac:dyDescent="0.25">
      <c r="F760" s="68"/>
    </row>
    <row r="761" spans="6:6" s="1" customFormat="1" x14ac:dyDescent="0.25">
      <c r="F761" s="68"/>
    </row>
    <row r="762" spans="6:6" s="1" customFormat="1" x14ac:dyDescent="0.25">
      <c r="F762" s="68"/>
    </row>
    <row r="763" spans="6:6" s="1" customFormat="1" x14ac:dyDescent="0.25">
      <c r="F763" s="68"/>
    </row>
    <row r="764" spans="6:6" s="1" customFormat="1" x14ac:dyDescent="0.25">
      <c r="F764" s="68"/>
    </row>
    <row r="765" spans="6:6" s="1" customFormat="1" x14ac:dyDescent="0.25">
      <c r="F765" s="68"/>
    </row>
    <row r="766" spans="6:6" s="1" customFormat="1" x14ac:dyDescent="0.25">
      <c r="F766" s="68"/>
    </row>
    <row r="767" spans="6:6" s="1" customFormat="1" x14ac:dyDescent="0.25">
      <c r="F767" s="68"/>
    </row>
    <row r="768" spans="6:6" s="1" customFormat="1" x14ac:dyDescent="0.25">
      <c r="F768" s="68"/>
    </row>
    <row r="769" spans="6:6" s="1" customFormat="1" x14ac:dyDescent="0.25">
      <c r="F769" s="68"/>
    </row>
    <row r="770" spans="6:6" s="1" customFormat="1" x14ac:dyDescent="0.25">
      <c r="F770" s="68"/>
    </row>
    <row r="771" spans="6:6" s="1" customFormat="1" x14ac:dyDescent="0.25">
      <c r="F771" s="68"/>
    </row>
    <row r="772" spans="6:6" s="1" customFormat="1" x14ac:dyDescent="0.25">
      <c r="F772" s="68"/>
    </row>
    <row r="773" spans="6:6" s="1" customFormat="1" x14ac:dyDescent="0.25">
      <c r="F773" s="68"/>
    </row>
    <row r="774" spans="6:6" s="1" customFormat="1" x14ac:dyDescent="0.25">
      <c r="F774" s="68"/>
    </row>
    <row r="775" spans="6:6" s="1" customFormat="1" x14ac:dyDescent="0.25">
      <c r="F775" s="68"/>
    </row>
    <row r="776" spans="6:6" s="1" customFormat="1" x14ac:dyDescent="0.25">
      <c r="F776" s="68"/>
    </row>
    <row r="777" spans="6:6" s="1" customFormat="1" x14ac:dyDescent="0.25">
      <c r="F777" s="68"/>
    </row>
    <row r="778" spans="6:6" s="1" customFormat="1" x14ac:dyDescent="0.25">
      <c r="F778" s="68"/>
    </row>
    <row r="779" spans="6:6" s="1" customFormat="1" x14ac:dyDescent="0.25">
      <c r="F779" s="68"/>
    </row>
    <row r="780" spans="6:6" s="1" customFormat="1" x14ac:dyDescent="0.25">
      <c r="F780" s="68"/>
    </row>
    <row r="781" spans="6:6" s="1" customFormat="1" x14ac:dyDescent="0.25">
      <c r="F781" s="68"/>
    </row>
    <row r="782" spans="6:6" s="1" customFormat="1" x14ac:dyDescent="0.25">
      <c r="F782" s="68"/>
    </row>
    <row r="783" spans="6:6" s="1" customFormat="1" x14ac:dyDescent="0.25">
      <c r="F783" s="68"/>
    </row>
    <row r="784" spans="6:6" s="1" customFormat="1" x14ac:dyDescent="0.25">
      <c r="F784" s="68"/>
    </row>
    <row r="785" spans="6:6" s="1" customFormat="1" x14ac:dyDescent="0.25">
      <c r="F785" s="68"/>
    </row>
    <row r="786" spans="6:6" s="1" customFormat="1" x14ac:dyDescent="0.25">
      <c r="F786" s="68"/>
    </row>
    <row r="787" spans="6:6" s="1" customFormat="1" x14ac:dyDescent="0.25">
      <c r="F787" s="68"/>
    </row>
    <row r="788" spans="6:6" s="1" customFormat="1" x14ac:dyDescent="0.25">
      <c r="F788" s="68"/>
    </row>
    <row r="789" spans="6:6" s="1" customFormat="1" x14ac:dyDescent="0.25">
      <c r="F789" s="68"/>
    </row>
    <row r="790" spans="6:6" s="1" customFormat="1" x14ac:dyDescent="0.25">
      <c r="F790" s="68"/>
    </row>
    <row r="791" spans="6:6" s="1" customFormat="1" x14ac:dyDescent="0.25">
      <c r="F791" s="68"/>
    </row>
    <row r="792" spans="6:6" s="1" customFormat="1" x14ac:dyDescent="0.25">
      <c r="F792" s="68"/>
    </row>
    <row r="793" spans="6:6" s="1" customFormat="1" x14ac:dyDescent="0.25">
      <c r="F793" s="68"/>
    </row>
    <row r="794" spans="6:6" s="1" customFormat="1" x14ac:dyDescent="0.25">
      <c r="F794" s="68"/>
    </row>
    <row r="795" spans="6:6" s="1" customFormat="1" x14ac:dyDescent="0.25">
      <c r="F795" s="68"/>
    </row>
    <row r="796" spans="6:6" s="1" customFormat="1" x14ac:dyDescent="0.25">
      <c r="F796" s="68"/>
    </row>
    <row r="797" spans="6:6" s="1" customFormat="1" x14ac:dyDescent="0.25">
      <c r="F797" s="68"/>
    </row>
    <row r="798" spans="6:6" s="1" customFormat="1" x14ac:dyDescent="0.25">
      <c r="F798" s="68"/>
    </row>
    <row r="799" spans="6:6" s="1" customFormat="1" x14ac:dyDescent="0.25">
      <c r="F799" s="68"/>
    </row>
    <row r="800" spans="6:6" s="1" customFormat="1" x14ac:dyDescent="0.25">
      <c r="F800" s="68"/>
    </row>
    <row r="801" spans="6:6" s="1" customFormat="1" x14ac:dyDescent="0.25">
      <c r="F801" s="68"/>
    </row>
    <row r="802" spans="6:6" s="1" customFormat="1" x14ac:dyDescent="0.25">
      <c r="F802" s="68"/>
    </row>
    <row r="803" spans="6:6" s="1" customFormat="1" x14ac:dyDescent="0.25">
      <c r="F803" s="68"/>
    </row>
    <row r="804" spans="6:6" s="1" customFormat="1" x14ac:dyDescent="0.25">
      <c r="F804" s="68"/>
    </row>
    <row r="805" spans="6:6" s="1" customFormat="1" x14ac:dyDescent="0.25">
      <c r="F805" s="68"/>
    </row>
    <row r="806" spans="6:6" s="1" customFormat="1" x14ac:dyDescent="0.25">
      <c r="F806" s="68"/>
    </row>
    <row r="807" spans="6:6" s="1" customFormat="1" x14ac:dyDescent="0.25">
      <c r="F807" s="68"/>
    </row>
    <row r="808" spans="6:6" s="1" customFormat="1" x14ac:dyDescent="0.25">
      <c r="F808" s="68"/>
    </row>
    <row r="809" spans="6:6" s="1" customFormat="1" x14ac:dyDescent="0.25">
      <c r="F809" s="68"/>
    </row>
    <row r="810" spans="6:6" s="1" customFormat="1" x14ac:dyDescent="0.25">
      <c r="F810" s="68"/>
    </row>
    <row r="811" spans="6:6" s="1" customFormat="1" x14ac:dyDescent="0.25">
      <c r="F811" s="68"/>
    </row>
    <row r="812" spans="6:6" s="1" customFormat="1" x14ac:dyDescent="0.25">
      <c r="F812" s="68"/>
    </row>
    <row r="813" spans="6:6" s="1" customFormat="1" x14ac:dyDescent="0.25">
      <c r="F813" s="68"/>
    </row>
    <row r="814" spans="6:6" s="1" customFormat="1" x14ac:dyDescent="0.25">
      <c r="F814" s="68"/>
    </row>
    <row r="815" spans="6:6" s="1" customFormat="1" x14ac:dyDescent="0.25">
      <c r="F815" s="68"/>
    </row>
    <row r="816" spans="6:6" s="1" customFormat="1" x14ac:dyDescent="0.25">
      <c r="F816" s="68"/>
    </row>
    <row r="817" spans="6:6" s="1" customFormat="1" x14ac:dyDescent="0.25">
      <c r="F817" s="68"/>
    </row>
    <row r="818" spans="6:6" s="1" customFormat="1" x14ac:dyDescent="0.25">
      <c r="F818" s="68"/>
    </row>
    <row r="819" spans="6:6" s="1" customFormat="1" x14ac:dyDescent="0.25">
      <c r="F819" s="68"/>
    </row>
    <row r="820" spans="6:6" s="1" customFormat="1" x14ac:dyDescent="0.25">
      <c r="F820" s="68"/>
    </row>
    <row r="821" spans="6:6" s="1" customFormat="1" x14ac:dyDescent="0.25">
      <c r="F821" s="68"/>
    </row>
    <row r="822" spans="6:6" s="1" customFormat="1" x14ac:dyDescent="0.25">
      <c r="F822" s="68"/>
    </row>
    <row r="823" spans="6:6" s="1" customFormat="1" x14ac:dyDescent="0.25">
      <c r="F823" s="68"/>
    </row>
    <row r="824" spans="6:6" s="1" customFormat="1" x14ac:dyDescent="0.25">
      <c r="F824" s="68"/>
    </row>
    <row r="825" spans="6:6" s="1" customFormat="1" x14ac:dyDescent="0.25">
      <c r="F825" s="68"/>
    </row>
    <row r="826" spans="6:6" s="1" customFormat="1" x14ac:dyDescent="0.25">
      <c r="F826" s="68"/>
    </row>
    <row r="827" spans="6:6" s="1" customFormat="1" x14ac:dyDescent="0.25">
      <c r="F827" s="68"/>
    </row>
    <row r="828" spans="6:6" s="1" customFormat="1" x14ac:dyDescent="0.25">
      <c r="F828" s="68"/>
    </row>
    <row r="829" spans="6:6" s="1" customFormat="1" x14ac:dyDescent="0.25">
      <c r="F829" s="68"/>
    </row>
    <row r="830" spans="6:6" s="1" customFormat="1" x14ac:dyDescent="0.25">
      <c r="F830" s="68"/>
    </row>
    <row r="831" spans="6:6" s="1" customFormat="1" x14ac:dyDescent="0.25">
      <c r="F831" s="68"/>
    </row>
    <row r="832" spans="6:6" s="1" customFormat="1" x14ac:dyDescent="0.25">
      <c r="F832" s="68"/>
    </row>
    <row r="833" spans="6:6" s="1" customFormat="1" x14ac:dyDescent="0.25">
      <c r="F833" s="68"/>
    </row>
    <row r="834" spans="6:6" s="1" customFormat="1" x14ac:dyDescent="0.25">
      <c r="F834" s="68"/>
    </row>
    <row r="835" spans="6:6" s="1" customFormat="1" x14ac:dyDescent="0.25">
      <c r="F835" s="68"/>
    </row>
    <row r="836" spans="6:6" s="1" customFormat="1" x14ac:dyDescent="0.25">
      <c r="F836" s="68"/>
    </row>
    <row r="837" spans="6:6" s="1" customFormat="1" x14ac:dyDescent="0.25">
      <c r="F837" s="68"/>
    </row>
    <row r="838" spans="6:6" s="1" customFormat="1" x14ac:dyDescent="0.25">
      <c r="F838" s="68"/>
    </row>
    <row r="839" spans="6:6" s="1" customFormat="1" x14ac:dyDescent="0.25">
      <c r="F839" s="68"/>
    </row>
    <row r="840" spans="6:6" s="1" customFormat="1" x14ac:dyDescent="0.25">
      <c r="F840" s="68"/>
    </row>
    <row r="841" spans="6:6" s="1" customFormat="1" x14ac:dyDescent="0.25">
      <c r="F841" s="68"/>
    </row>
    <row r="842" spans="6:6" s="1" customFormat="1" x14ac:dyDescent="0.25">
      <c r="F842" s="68"/>
    </row>
    <row r="843" spans="6:6" s="1" customFormat="1" x14ac:dyDescent="0.25">
      <c r="F843" s="68"/>
    </row>
    <row r="844" spans="6:6" s="1" customFormat="1" x14ac:dyDescent="0.25">
      <c r="F844" s="68"/>
    </row>
    <row r="845" spans="6:6" s="1" customFormat="1" x14ac:dyDescent="0.25">
      <c r="F845" s="68"/>
    </row>
    <row r="846" spans="6:6" s="1" customFormat="1" x14ac:dyDescent="0.25">
      <c r="F846" s="68"/>
    </row>
    <row r="847" spans="6:6" s="1" customFormat="1" x14ac:dyDescent="0.25">
      <c r="F847" s="68"/>
    </row>
    <row r="848" spans="6:6" s="1" customFormat="1" x14ac:dyDescent="0.25">
      <c r="F848" s="68"/>
    </row>
    <row r="849" spans="6:6" s="1" customFormat="1" x14ac:dyDescent="0.25">
      <c r="F849" s="68"/>
    </row>
    <row r="850" spans="6:6" s="1" customFormat="1" x14ac:dyDescent="0.25">
      <c r="F850" s="68"/>
    </row>
    <row r="851" spans="6:6" s="1" customFormat="1" x14ac:dyDescent="0.25">
      <c r="F851" s="68"/>
    </row>
    <row r="852" spans="6:6" s="1" customFormat="1" x14ac:dyDescent="0.25">
      <c r="F852" s="68"/>
    </row>
    <row r="853" spans="6:6" s="1" customFormat="1" x14ac:dyDescent="0.25">
      <c r="F853" s="68"/>
    </row>
    <row r="854" spans="6:6" s="1" customFormat="1" x14ac:dyDescent="0.25">
      <c r="F854" s="68"/>
    </row>
    <row r="855" spans="6:6" s="1" customFormat="1" x14ac:dyDescent="0.25">
      <c r="F855" s="68"/>
    </row>
    <row r="856" spans="6:6" s="1" customFormat="1" x14ac:dyDescent="0.25">
      <c r="F856" s="68"/>
    </row>
    <row r="857" spans="6:6" s="1" customFormat="1" x14ac:dyDescent="0.25">
      <c r="F857" s="68"/>
    </row>
    <row r="858" spans="6:6" s="1" customFormat="1" x14ac:dyDescent="0.25">
      <c r="F858" s="68"/>
    </row>
    <row r="859" spans="6:6" s="1" customFormat="1" x14ac:dyDescent="0.25">
      <c r="F859" s="68"/>
    </row>
    <row r="860" spans="6:6" s="1" customFormat="1" x14ac:dyDescent="0.25">
      <c r="F860" s="68"/>
    </row>
    <row r="861" spans="6:6" s="1" customFormat="1" x14ac:dyDescent="0.25">
      <c r="F861" s="68"/>
    </row>
    <row r="862" spans="6:6" s="1" customFormat="1" x14ac:dyDescent="0.25">
      <c r="F862" s="68"/>
    </row>
    <row r="863" spans="6:6" s="1" customFormat="1" x14ac:dyDescent="0.25">
      <c r="F863" s="68"/>
    </row>
    <row r="864" spans="6:6" s="1" customFormat="1" x14ac:dyDescent="0.25">
      <c r="F864" s="68"/>
    </row>
    <row r="865" spans="6:6" s="1" customFormat="1" x14ac:dyDescent="0.25">
      <c r="F865" s="68"/>
    </row>
    <row r="866" spans="6:6" s="1" customFormat="1" x14ac:dyDescent="0.25">
      <c r="F866" s="68"/>
    </row>
    <row r="867" spans="6:6" s="1" customFormat="1" x14ac:dyDescent="0.25">
      <c r="F867" s="68"/>
    </row>
    <row r="868" spans="6:6" s="1" customFormat="1" x14ac:dyDescent="0.25">
      <c r="F868" s="68"/>
    </row>
    <row r="869" spans="6:6" s="1" customFormat="1" x14ac:dyDescent="0.25">
      <c r="F869" s="68"/>
    </row>
    <row r="870" spans="6:6" s="1" customFormat="1" x14ac:dyDescent="0.25">
      <c r="F870" s="68"/>
    </row>
    <row r="871" spans="6:6" s="1" customFormat="1" x14ac:dyDescent="0.25">
      <c r="F871" s="68"/>
    </row>
    <row r="872" spans="6:6" s="1" customFormat="1" x14ac:dyDescent="0.25">
      <c r="F872" s="68"/>
    </row>
    <row r="873" spans="6:6" s="1" customFormat="1" x14ac:dyDescent="0.25">
      <c r="F873" s="68"/>
    </row>
    <row r="874" spans="6:6" s="1" customFormat="1" x14ac:dyDescent="0.25">
      <c r="F874" s="68"/>
    </row>
    <row r="875" spans="6:6" s="1" customFormat="1" x14ac:dyDescent="0.25">
      <c r="F875" s="68"/>
    </row>
    <row r="876" spans="6:6" s="1" customFormat="1" x14ac:dyDescent="0.25">
      <c r="F876" s="68"/>
    </row>
    <row r="877" spans="6:6" s="1" customFormat="1" x14ac:dyDescent="0.25">
      <c r="F877" s="68"/>
    </row>
    <row r="878" spans="6:6" s="1" customFormat="1" x14ac:dyDescent="0.25">
      <c r="F878" s="68"/>
    </row>
    <row r="879" spans="6:6" s="1" customFormat="1" x14ac:dyDescent="0.25">
      <c r="F879" s="68"/>
    </row>
    <row r="880" spans="6:6" s="1" customFormat="1" x14ac:dyDescent="0.25">
      <c r="F880" s="68"/>
    </row>
    <row r="881" spans="6:6" s="1" customFormat="1" x14ac:dyDescent="0.25">
      <c r="F881" s="68"/>
    </row>
    <row r="882" spans="6:6" s="1" customFormat="1" x14ac:dyDescent="0.25">
      <c r="F882" s="68"/>
    </row>
    <row r="883" spans="6:6" s="1" customFormat="1" x14ac:dyDescent="0.25">
      <c r="F883" s="68"/>
    </row>
    <row r="884" spans="6:6" s="1" customFormat="1" x14ac:dyDescent="0.25">
      <c r="F884" s="68"/>
    </row>
    <row r="885" spans="6:6" s="1" customFormat="1" x14ac:dyDescent="0.25">
      <c r="F885" s="68"/>
    </row>
    <row r="886" spans="6:6" s="1" customFormat="1" x14ac:dyDescent="0.25">
      <c r="F886" s="68"/>
    </row>
    <row r="887" spans="6:6" s="1" customFormat="1" x14ac:dyDescent="0.25">
      <c r="F887" s="68"/>
    </row>
    <row r="888" spans="6:6" s="1" customFormat="1" x14ac:dyDescent="0.25">
      <c r="F888" s="68"/>
    </row>
    <row r="889" spans="6:6" s="1" customFormat="1" x14ac:dyDescent="0.25">
      <c r="F889" s="68"/>
    </row>
    <row r="890" spans="6:6" s="1" customFormat="1" x14ac:dyDescent="0.25">
      <c r="F890" s="68"/>
    </row>
    <row r="891" spans="6:6" s="1" customFormat="1" x14ac:dyDescent="0.25">
      <c r="F891" s="68"/>
    </row>
    <row r="892" spans="6:6" s="1" customFormat="1" x14ac:dyDescent="0.25">
      <c r="F892" s="68"/>
    </row>
    <row r="893" spans="6:6" s="1" customFormat="1" x14ac:dyDescent="0.25">
      <c r="F893" s="68"/>
    </row>
    <row r="894" spans="6:6" s="1" customFormat="1" x14ac:dyDescent="0.25">
      <c r="F894" s="68"/>
    </row>
    <row r="895" spans="6:6" s="1" customFormat="1" x14ac:dyDescent="0.25">
      <c r="F895" s="68"/>
    </row>
    <row r="896" spans="6:6" s="1" customFormat="1" x14ac:dyDescent="0.25">
      <c r="F896" s="68"/>
    </row>
    <row r="897" spans="6:6" s="1" customFormat="1" x14ac:dyDescent="0.25">
      <c r="F897" s="68"/>
    </row>
    <row r="898" spans="6:6" s="1" customFormat="1" x14ac:dyDescent="0.25">
      <c r="F898" s="68"/>
    </row>
    <row r="899" spans="6:6" s="1" customFormat="1" x14ac:dyDescent="0.25">
      <c r="F899" s="68"/>
    </row>
    <row r="900" spans="6:6" s="1" customFormat="1" x14ac:dyDescent="0.25">
      <c r="F900" s="68"/>
    </row>
    <row r="901" spans="6:6" s="1" customFormat="1" x14ac:dyDescent="0.25">
      <c r="F901" s="68"/>
    </row>
    <row r="902" spans="6:6" s="1" customFormat="1" x14ac:dyDescent="0.25">
      <c r="F902" s="68"/>
    </row>
    <row r="903" spans="6:6" s="1" customFormat="1" x14ac:dyDescent="0.25">
      <c r="F903" s="68"/>
    </row>
    <row r="904" spans="6:6" s="1" customFormat="1" x14ac:dyDescent="0.25">
      <c r="F904" s="68"/>
    </row>
    <row r="905" spans="6:6" s="1" customFormat="1" x14ac:dyDescent="0.25">
      <c r="F905" s="68"/>
    </row>
    <row r="906" spans="6:6" s="1" customFormat="1" x14ac:dyDescent="0.25">
      <c r="F906" s="68"/>
    </row>
    <row r="907" spans="6:6" s="1" customFormat="1" x14ac:dyDescent="0.25">
      <c r="F907" s="68"/>
    </row>
    <row r="908" spans="6:6" s="1" customFormat="1" x14ac:dyDescent="0.25">
      <c r="F908" s="68"/>
    </row>
    <row r="909" spans="6:6" s="1" customFormat="1" x14ac:dyDescent="0.25">
      <c r="F909" s="68"/>
    </row>
    <row r="910" spans="6:6" s="1" customFormat="1" x14ac:dyDescent="0.25">
      <c r="F910" s="68"/>
    </row>
    <row r="911" spans="6:6" s="1" customFormat="1" x14ac:dyDescent="0.25">
      <c r="F911" s="68"/>
    </row>
    <row r="912" spans="6:6" s="1" customFormat="1" x14ac:dyDescent="0.25">
      <c r="F912" s="68"/>
    </row>
    <row r="913" spans="6:6" s="1" customFormat="1" x14ac:dyDescent="0.25">
      <c r="F913" s="68"/>
    </row>
    <row r="914" spans="6:6" s="1" customFormat="1" x14ac:dyDescent="0.25">
      <c r="F914" s="68"/>
    </row>
    <row r="915" spans="6:6" s="1" customFormat="1" x14ac:dyDescent="0.25">
      <c r="F915" s="68"/>
    </row>
    <row r="916" spans="6:6" s="1" customFormat="1" x14ac:dyDescent="0.25">
      <c r="F916" s="68"/>
    </row>
    <row r="917" spans="6:6" s="1" customFormat="1" x14ac:dyDescent="0.25">
      <c r="F917" s="68"/>
    </row>
    <row r="918" spans="6:6" s="1" customFormat="1" x14ac:dyDescent="0.25">
      <c r="F918" s="68"/>
    </row>
    <row r="919" spans="6:6" s="1" customFormat="1" x14ac:dyDescent="0.25">
      <c r="F919" s="68"/>
    </row>
    <row r="920" spans="6:6" s="1" customFormat="1" x14ac:dyDescent="0.25">
      <c r="F920" s="68"/>
    </row>
    <row r="921" spans="6:6" s="1" customFormat="1" x14ac:dyDescent="0.25">
      <c r="F921" s="68"/>
    </row>
    <row r="922" spans="6:6" s="1" customFormat="1" x14ac:dyDescent="0.25">
      <c r="F922" s="68"/>
    </row>
    <row r="923" spans="6:6" s="1" customFormat="1" x14ac:dyDescent="0.25">
      <c r="F923" s="68"/>
    </row>
    <row r="924" spans="6:6" s="1" customFormat="1" x14ac:dyDescent="0.25">
      <c r="F924" s="68"/>
    </row>
    <row r="925" spans="6:6" s="1" customFormat="1" x14ac:dyDescent="0.25">
      <c r="F925" s="68"/>
    </row>
    <row r="926" spans="6:6" s="1" customFormat="1" x14ac:dyDescent="0.25">
      <c r="F926" s="68"/>
    </row>
    <row r="927" spans="6:6" s="1" customFormat="1" x14ac:dyDescent="0.25">
      <c r="F927" s="68"/>
    </row>
    <row r="928" spans="6:6" s="1" customFormat="1" x14ac:dyDescent="0.25">
      <c r="F928" s="68"/>
    </row>
    <row r="929" spans="6:6" s="1" customFormat="1" x14ac:dyDescent="0.25">
      <c r="F929" s="68"/>
    </row>
    <row r="930" spans="6:6" s="1" customFormat="1" x14ac:dyDescent="0.25">
      <c r="F930" s="68"/>
    </row>
    <row r="931" spans="6:6" s="1" customFormat="1" x14ac:dyDescent="0.25">
      <c r="F931" s="68"/>
    </row>
    <row r="932" spans="6:6" s="1" customFormat="1" x14ac:dyDescent="0.25">
      <c r="F932" s="68"/>
    </row>
    <row r="933" spans="6:6" s="1" customFormat="1" x14ac:dyDescent="0.25">
      <c r="F933" s="68"/>
    </row>
    <row r="934" spans="6:6" s="1" customFormat="1" x14ac:dyDescent="0.25">
      <c r="F934" s="68"/>
    </row>
    <row r="935" spans="6:6" s="1" customFormat="1" x14ac:dyDescent="0.25">
      <c r="F935" s="68"/>
    </row>
    <row r="936" spans="6:6" s="1" customFormat="1" x14ac:dyDescent="0.25">
      <c r="F936" s="68"/>
    </row>
    <row r="937" spans="6:6" s="1" customFormat="1" x14ac:dyDescent="0.25">
      <c r="F937" s="68"/>
    </row>
    <row r="938" spans="6:6" s="1" customFormat="1" x14ac:dyDescent="0.25">
      <c r="F938" s="68"/>
    </row>
    <row r="939" spans="6:6" s="1" customFormat="1" x14ac:dyDescent="0.25">
      <c r="F939" s="68"/>
    </row>
    <row r="940" spans="6:6" s="1" customFormat="1" x14ac:dyDescent="0.25">
      <c r="F940" s="68"/>
    </row>
    <row r="941" spans="6:6" s="1" customFormat="1" x14ac:dyDescent="0.25">
      <c r="F941" s="68"/>
    </row>
    <row r="942" spans="6:6" s="1" customFormat="1" x14ac:dyDescent="0.25">
      <c r="F942" s="68"/>
    </row>
    <row r="943" spans="6:6" s="1" customFormat="1" x14ac:dyDescent="0.25">
      <c r="F943" s="68"/>
    </row>
    <row r="944" spans="6:6" s="1" customFormat="1" x14ac:dyDescent="0.25">
      <c r="F944" s="68"/>
    </row>
    <row r="945" spans="6:6" s="1" customFormat="1" x14ac:dyDescent="0.25">
      <c r="F945" s="68"/>
    </row>
    <row r="946" spans="6:6" s="1" customFormat="1" x14ac:dyDescent="0.25">
      <c r="F946" s="68"/>
    </row>
    <row r="947" spans="6:6" s="1" customFormat="1" x14ac:dyDescent="0.25">
      <c r="F947" s="68"/>
    </row>
    <row r="948" spans="6:6" s="1" customFormat="1" x14ac:dyDescent="0.25">
      <c r="F948" s="68"/>
    </row>
    <row r="949" spans="6:6" s="1" customFormat="1" x14ac:dyDescent="0.25">
      <c r="F949" s="68"/>
    </row>
    <row r="950" spans="6:6" s="1" customFormat="1" x14ac:dyDescent="0.25">
      <c r="F950" s="68"/>
    </row>
    <row r="951" spans="6:6" s="1" customFormat="1" x14ac:dyDescent="0.25">
      <c r="F951" s="68"/>
    </row>
    <row r="952" spans="6:6" s="1" customFormat="1" x14ac:dyDescent="0.25">
      <c r="F952" s="68"/>
    </row>
    <row r="953" spans="6:6" s="1" customFormat="1" x14ac:dyDescent="0.25">
      <c r="F953" s="68"/>
    </row>
    <row r="954" spans="6:6" s="1" customFormat="1" x14ac:dyDescent="0.25">
      <c r="F954" s="68"/>
    </row>
    <row r="955" spans="6:6" s="1" customFormat="1" x14ac:dyDescent="0.25">
      <c r="F955" s="68"/>
    </row>
    <row r="956" spans="6:6" s="1" customFormat="1" x14ac:dyDescent="0.25">
      <c r="F956" s="68"/>
    </row>
    <row r="957" spans="6:6" s="1" customFormat="1" x14ac:dyDescent="0.25">
      <c r="F957" s="68"/>
    </row>
    <row r="958" spans="6:6" s="1" customFormat="1" x14ac:dyDescent="0.25">
      <c r="F958" s="68"/>
    </row>
    <row r="959" spans="6:6" s="1" customFormat="1" x14ac:dyDescent="0.25">
      <c r="F959" s="68"/>
    </row>
    <row r="960" spans="6:6" s="1" customFormat="1" x14ac:dyDescent="0.25">
      <c r="F960" s="68"/>
    </row>
    <row r="961" spans="6:6" s="1" customFormat="1" x14ac:dyDescent="0.25">
      <c r="F961" s="68"/>
    </row>
    <row r="962" spans="6:6" s="1" customFormat="1" x14ac:dyDescent="0.25">
      <c r="F962" s="68"/>
    </row>
    <row r="963" spans="6:6" s="1" customFormat="1" x14ac:dyDescent="0.25">
      <c r="F963" s="68"/>
    </row>
    <row r="964" spans="6:6" s="1" customFormat="1" x14ac:dyDescent="0.25">
      <c r="F964" s="68"/>
    </row>
    <row r="965" spans="6:6" s="1" customFormat="1" x14ac:dyDescent="0.25">
      <c r="F965" s="68"/>
    </row>
    <row r="966" spans="6:6" s="1" customFormat="1" x14ac:dyDescent="0.25">
      <c r="F966" s="68"/>
    </row>
    <row r="967" spans="6:6" s="1" customFormat="1" x14ac:dyDescent="0.25">
      <c r="F967" s="68"/>
    </row>
    <row r="968" spans="6:6" s="1" customFormat="1" x14ac:dyDescent="0.25">
      <c r="F968" s="68"/>
    </row>
    <row r="969" spans="6:6" s="1" customFormat="1" x14ac:dyDescent="0.25">
      <c r="F969" s="68"/>
    </row>
    <row r="970" spans="6:6" s="1" customFormat="1" x14ac:dyDescent="0.25">
      <c r="F970" s="68"/>
    </row>
    <row r="971" spans="6:6" s="1" customFormat="1" x14ac:dyDescent="0.25">
      <c r="F971" s="68"/>
    </row>
    <row r="972" spans="6:6" s="1" customFormat="1" x14ac:dyDescent="0.25">
      <c r="F972" s="68"/>
    </row>
    <row r="973" spans="6:6" s="1" customFormat="1" x14ac:dyDescent="0.25">
      <c r="F973" s="68"/>
    </row>
    <row r="974" spans="6:6" s="1" customFormat="1" x14ac:dyDescent="0.25">
      <c r="F974" s="68"/>
    </row>
    <row r="975" spans="6:6" s="1" customFormat="1" x14ac:dyDescent="0.25">
      <c r="F975" s="68"/>
    </row>
    <row r="976" spans="6:6" s="1" customFormat="1" x14ac:dyDescent="0.25">
      <c r="F976" s="68"/>
    </row>
    <row r="977" spans="6:6" s="1" customFormat="1" x14ac:dyDescent="0.25">
      <c r="F977" s="68"/>
    </row>
    <row r="978" spans="6:6" s="1" customFormat="1" x14ac:dyDescent="0.25">
      <c r="F978" s="68"/>
    </row>
    <row r="979" spans="6:6" s="1" customFormat="1" x14ac:dyDescent="0.25">
      <c r="F979" s="68"/>
    </row>
    <row r="980" spans="6:6" s="1" customFormat="1" x14ac:dyDescent="0.25">
      <c r="F980" s="68"/>
    </row>
    <row r="981" spans="6:6" s="1" customFormat="1" x14ac:dyDescent="0.25">
      <c r="F981" s="68"/>
    </row>
    <row r="982" spans="6:6" s="1" customFormat="1" x14ac:dyDescent="0.25">
      <c r="F982" s="68"/>
    </row>
    <row r="983" spans="6:6" s="1" customFormat="1" x14ac:dyDescent="0.25">
      <c r="F983" s="68"/>
    </row>
    <row r="984" spans="6:6" s="1" customFormat="1" x14ac:dyDescent="0.25">
      <c r="F984" s="68"/>
    </row>
    <row r="985" spans="6:6" s="1" customFormat="1" x14ac:dyDescent="0.25">
      <c r="F985" s="68"/>
    </row>
    <row r="986" spans="6:6" s="1" customFormat="1" x14ac:dyDescent="0.25">
      <c r="F986" s="68"/>
    </row>
    <row r="987" spans="6:6" s="1" customFormat="1" x14ac:dyDescent="0.25">
      <c r="F987" s="68"/>
    </row>
    <row r="988" spans="6:6" s="1" customFormat="1" x14ac:dyDescent="0.25">
      <c r="F988" s="68"/>
    </row>
    <row r="989" spans="6:6" s="1" customFormat="1" x14ac:dyDescent="0.25">
      <c r="F989" s="68"/>
    </row>
    <row r="990" spans="6:6" s="1" customFormat="1" x14ac:dyDescent="0.25">
      <c r="F990" s="68"/>
    </row>
    <row r="991" spans="6:6" s="1" customFormat="1" x14ac:dyDescent="0.25">
      <c r="F991" s="68"/>
    </row>
    <row r="992" spans="6:6" s="1" customFormat="1" x14ac:dyDescent="0.25">
      <c r="F992" s="68"/>
    </row>
    <row r="993" spans="6:6" s="1" customFormat="1" x14ac:dyDescent="0.25">
      <c r="F993" s="68"/>
    </row>
    <row r="994" spans="6:6" s="1" customFormat="1" x14ac:dyDescent="0.25">
      <c r="F994" s="68"/>
    </row>
    <row r="995" spans="6:6" s="1" customFormat="1" x14ac:dyDescent="0.25">
      <c r="F995" s="68"/>
    </row>
    <row r="996" spans="6:6" s="1" customFormat="1" x14ac:dyDescent="0.25">
      <c r="F996" s="68"/>
    </row>
    <row r="997" spans="6:6" s="1" customFormat="1" x14ac:dyDescent="0.25">
      <c r="F997" s="68"/>
    </row>
    <row r="998" spans="6:6" s="1" customFormat="1" x14ac:dyDescent="0.25">
      <c r="F998" s="68"/>
    </row>
    <row r="999" spans="6:6" s="1" customFormat="1" x14ac:dyDescent="0.25">
      <c r="F999" s="68"/>
    </row>
    <row r="1000" spans="6:6" s="1" customFormat="1" x14ac:dyDescent="0.25">
      <c r="F1000" s="68"/>
    </row>
    <row r="1001" spans="6:6" s="1" customFormat="1" x14ac:dyDescent="0.25">
      <c r="F1001" s="68"/>
    </row>
    <row r="1002" spans="6:6" s="1" customFormat="1" x14ac:dyDescent="0.25">
      <c r="F1002" s="68"/>
    </row>
    <row r="1003" spans="6:6" s="1" customFormat="1" x14ac:dyDescent="0.25">
      <c r="F1003" s="68"/>
    </row>
    <row r="1004" spans="6:6" s="1" customFormat="1" x14ac:dyDescent="0.25">
      <c r="F1004" s="68"/>
    </row>
    <row r="1005" spans="6:6" s="1" customFormat="1" x14ac:dyDescent="0.25">
      <c r="F1005" s="68"/>
    </row>
    <row r="1006" spans="6:6" s="1" customFormat="1" x14ac:dyDescent="0.25">
      <c r="F1006" s="68"/>
    </row>
    <row r="1007" spans="6:6" s="1" customFormat="1" x14ac:dyDescent="0.25">
      <c r="F1007" s="68"/>
    </row>
    <row r="1008" spans="6:6" s="1" customFormat="1" x14ac:dyDescent="0.25">
      <c r="F1008" s="68"/>
    </row>
    <row r="1009" spans="6:6" s="1" customFormat="1" x14ac:dyDescent="0.25">
      <c r="F1009" s="68"/>
    </row>
    <row r="1010" spans="6:6" s="1" customFormat="1" x14ac:dyDescent="0.25">
      <c r="F1010" s="68"/>
    </row>
    <row r="1011" spans="6:6" s="1" customFormat="1" x14ac:dyDescent="0.25">
      <c r="F1011" s="68"/>
    </row>
    <row r="1012" spans="6:6" s="1" customFormat="1" x14ac:dyDescent="0.25">
      <c r="F1012" s="68"/>
    </row>
    <row r="1013" spans="6:6" s="1" customFormat="1" x14ac:dyDescent="0.25">
      <c r="F1013" s="68"/>
    </row>
    <row r="1014" spans="6:6" s="1" customFormat="1" x14ac:dyDescent="0.25">
      <c r="F1014" s="68"/>
    </row>
    <row r="1015" spans="6:6" s="1" customFormat="1" x14ac:dyDescent="0.25">
      <c r="F1015" s="68"/>
    </row>
    <row r="1016" spans="6:6" s="1" customFormat="1" x14ac:dyDescent="0.25">
      <c r="F1016" s="68"/>
    </row>
    <row r="1017" spans="6:6" s="1" customFormat="1" x14ac:dyDescent="0.25">
      <c r="F1017" s="68"/>
    </row>
    <row r="1018" spans="6:6" s="1" customFormat="1" x14ac:dyDescent="0.25">
      <c r="F1018" s="68"/>
    </row>
    <row r="1019" spans="6:6" s="1" customFormat="1" x14ac:dyDescent="0.25">
      <c r="F1019" s="68"/>
    </row>
    <row r="1020" spans="6:6" s="1" customFormat="1" x14ac:dyDescent="0.25">
      <c r="F1020" s="68"/>
    </row>
    <row r="1021" spans="6:6" s="1" customFormat="1" x14ac:dyDescent="0.25">
      <c r="F1021" s="68"/>
    </row>
    <row r="1022" spans="6:6" s="1" customFormat="1" x14ac:dyDescent="0.25">
      <c r="F1022" s="68"/>
    </row>
    <row r="1023" spans="6:6" s="1" customFormat="1" x14ac:dyDescent="0.25">
      <c r="F1023" s="68"/>
    </row>
    <row r="1024" spans="6:6" s="1" customFormat="1" x14ac:dyDescent="0.25">
      <c r="F1024" s="68"/>
    </row>
    <row r="1025" spans="6:6" s="1" customFormat="1" x14ac:dyDescent="0.25">
      <c r="F1025" s="68"/>
    </row>
    <row r="1026" spans="6:6" s="1" customFormat="1" x14ac:dyDescent="0.25">
      <c r="F1026" s="68"/>
    </row>
    <row r="1027" spans="6:6" s="1" customFormat="1" x14ac:dyDescent="0.25">
      <c r="F1027" s="68"/>
    </row>
    <row r="1028" spans="6:6" s="1" customFormat="1" x14ac:dyDescent="0.25">
      <c r="F1028" s="68"/>
    </row>
    <row r="1029" spans="6:6" s="1" customFormat="1" x14ac:dyDescent="0.25">
      <c r="F1029" s="68"/>
    </row>
    <row r="1030" spans="6:6" s="1" customFormat="1" x14ac:dyDescent="0.25">
      <c r="F1030" s="68"/>
    </row>
    <row r="1031" spans="6:6" s="1" customFormat="1" x14ac:dyDescent="0.25">
      <c r="F1031" s="68"/>
    </row>
    <row r="1032" spans="6:6" s="1" customFormat="1" x14ac:dyDescent="0.25">
      <c r="F1032" s="68"/>
    </row>
    <row r="1033" spans="6:6" s="1" customFormat="1" x14ac:dyDescent="0.25">
      <c r="F1033" s="68"/>
    </row>
    <row r="1034" spans="6:6" s="1" customFormat="1" x14ac:dyDescent="0.25">
      <c r="F1034" s="68"/>
    </row>
    <row r="1035" spans="6:6" s="1" customFormat="1" x14ac:dyDescent="0.25">
      <c r="F1035" s="68"/>
    </row>
    <row r="1036" spans="6:6" s="1" customFormat="1" x14ac:dyDescent="0.25">
      <c r="F1036" s="68"/>
    </row>
    <row r="1037" spans="6:6" s="1" customFormat="1" x14ac:dyDescent="0.25">
      <c r="F1037" s="68"/>
    </row>
    <row r="1038" spans="6:6" s="1" customFormat="1" x14ac:dyDescent="0.25">
      <c r="F1038" s="68"/>
    </row>
    <row r="1039" spans="6:6" s="1" customFormat="1" x14ac:dyDescent="0.25">
      <c r="F1039" s="68"/>
    </row>
    <row r="1040" spans="6:6" s="1" customFormat="1" x14ac:dyDescent="0.25">
      <c r="F1040" s="68"/>
    </row>
    <row r="1041" spans="2:6" s="1" customFormat="1" x14ac:dyDescent="0.25">
      <c r="F1041" s="68"/>
    </row>
    <row r="1042" spans="2:6" s="1" customFormat="1" x14ac:dyDescent="0.25">
      <c r="F1042" s="68"/>
    </row>
    <row r="1043" spans="2:6" s="1" customFormat="1" x14ac:dyDescent="0.25">
      <c r="F1043" s="68"/>
    </row>
    <row r="1044" spans="2:6" s="1" customFormat="1" x14ac:dyDescent="0.25">
      <c r="F1044" s="68"/>
    </row>
    <row r="1045" spans="2:6" s="1" customFormat="1" x14ac:dyDescent="0.25">
      <c r="F1045" s="68"/>
    </row>
    <row r="1046" spans="2:6" s="1" customFormat="1" x14ac:dyDescent="0.25">
      <c r="F1046" s="68"/>
    </row>
    <row r="1047" spans="2:6" s="1" customFormat="1" x14ac:dyDescent="0.25">
      <c r="F1047" s="68"/>
    </row>
    <row r="1048" spans="2:6" s="1" customFormat="1" x14ac:dyDescent="0.25">
      <c r="F1048" s="68"/>
    </row>
    <row r="1049" spans="2:6" s="1" customFormat="1" x14ac:dyDescent="0.25">
      <c r="F1049" s="68"/>
    </row>
    <row r="1050" spans="2:6" s="1" customFormat="1" x14ac:dyDescent="0.25">
      <c r="F1050" s="68"/>
    </row>
    <row r="1051" spans="2:6" s="1" customFormat="1" x14ac:dyDescent="0.25">
      <c r="F1051" s="68"/>
    </row>
    <row r="1052" spans="2:6" s="1" customFormat="1" x14ac:dyDescent="0.25">
      <c r="F1052" s="68"/>
    </row>
    <row r="1053" spans="2:6" s="1" customFormat="1" x14ac:dyDescent="0.25">
      <c r="F1053" s="68"/>
    </row>
    <row r="1054" spans="2:6" s="1" customFormat="1" x14ac:dyDescent="0.25">
      <c r="B1054"/>
      <c r="C1054"/>
      <c r="D1054"/>
      <c r="E1054"/>
      <c r="F1054" s="68"/>
    </row>
  </sheetData>
  <mergeCells count="9">
    <mergeCell ref="A40:A46"/>
    <mergeCell ref="A34:A39"/>
    <mergeCell ref="A24:A27"/>
    <mergeCell ref="A28:A33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47"/>
  <sheetViews>
    <sheetView topLeftCell="A241" zoomScale="80" zoomScaleNormal="80" workbookViewId="0">
      <selection activeCell="G258" sqref="G258"/>
    </sheetView>
  </sheetViews>
  <sheetFormatPr baseColWidth="10" defaultColWidth="11.42578125" defaultRowHeight="15" x14ac:dyDescent="0.25"/>
  <cols>
    <col min="1" max="1" width="23.85546875" customWidth="1"/>
    <col min="4" max="4" width="18" customWidth="1"/>
    <col min="6" max="6" width="14.7109375" customWidth="1"/>
    <col min="7" max="7" width="16.28515625" customWidth="1"/>
    <col min="8" max="8" width="13.140625" customWidth="1"/>
    <col min="9" max="9" width="16.140625" bestFit="1" customWidth="1"/>
    <col min="13" max="13" width="23.28515625" bestFit="1" customWidth="1"/>
    <col min="14" max="14" width="15.5703125" style="68" bestFit="1" customWidth="1"/>
    <col min="15" max="15" width="16.140625" style="68" bestFit="1" customWidth="1"/>
    <col min="16" max="16" width="14.7109375" style="68" customWidth="1"/>
    <col min="17" max="17" width="12.42578125" style="1" customWidth="1"/>
    <col min="18" max="18" width="11.42578125" style="1"/>
    <col min="19" max="19" width="14.5703125" style="1" bestFit="1" customWidth="1"/>
    <col min="20" max="21" width="11.42578125" style="1"/>
    <col min="22" max="22" width="14.7109375" style="1" customWidth="1"/>
  </cols>
  <sheetData>
    <row r="1" spans="1:21" x14ac:dyDescent="0.25">
      <c r="A1" s="291" t="s">
        <v>18</v>
      </c>
      <c r="B1" s="292"/>
      <c r="C1" s="292"/>
      <c r="D1" s="292"/>
      <c r="E1" s="292"/>
      <c r="F1" s="292"/>
      <c r="G1" s="292"/>
      <c r="H1" s="292"/>
      <c r="I1" s="292"/>
      <c r="J1" s="292"/>
      <c r="K1" s="292"/>
      <c r="L1" s="292"/>
      <c r="M1" s="292"/>
    </row>
    <row r="2" spans="1:21" x14ac:dyDescent="0.25">
      <c r="A2" s="291"/>
      <c r="B2" s="292"/>
      <c r="C2" s="292"/>
      <c r="D2" s="292"/>
      <c r="E2" s="292"/>
      <c r="F2" s="292"/>
      <c r="G2" s="292"/>
      <c r="H2" s="292"/>
      <c r="I2" s="292"/>
      <c r="J2" s="292"/>
      <c r="K2" s="292"/>
      <c r="L2" s="292"/>
      <c r="M2" s="292"/>
    </row>
    <row r="3" spans="1:21" s="1" customFormat="1" ht="20.25" thickBot="1" x14ac:dyDescent="0.35">
      <c r="A3" s="287" t="s">
        <v>255</v>
      </c>
      <c r="B3" s="287"/>
      <c r="C3" s="287"/>
      <c r="D3" s="287"/>
      <c r="E3" s="287"/>
      <c r="F3" s="287"/>
      <c r="G3" s="287"/>
      <c r="H3" s="287"/>
      <c r="I3" s="287"/>
      <c r="J3" s="287"/>
      <c r="K3" s="287"/>
      <c r="L3" s="287"/>
      <c r="M3" s="287"/>
      <c r="N3" s="68"/>
      <c r="O3" s="68"/>
      <c r="P3" s="68"/>
    </row>
    <row r="4" spans="1:21" s="18" customFormat="1" ht="15.75" thickTop="1" x14ac:dyDescent="0.25">
      <c r="A4" s="21"/>
      <c r="B4" s="21"/>
      <c r="N4" s="165"/>
      <c r="O4" s="165"/>
      <c r="P4" s="165"/>
      <c r="Q4" s="26"/>
      <c r="R4" s="26"/>
      <c r="S4" s="26"/>
      <c r="U4" s="26"/>
    </row>
    <row r="5" spans="1:21" s="18" customFormat="1" x14ac:dyDescent="0.25">
      <c r="A5" s="134" t="s">
        <v>25</v>
      </c>
      <c r="B5" s="60">
        <v>8.0000000000000004E-4</v>
      </c>
      <c r="C5" s="134" t="s">
        <v>25</v>
      </c>
      <c r="D5" s="60">
        <v>2.3800000000000002E-2</v>
      </c>
      <c r="E5" s="134" t="s">
        <v>25</v>
      </c>
      <c r="F5" s="60">
        <v>0</v>
      </c>
      <c r="I5" s="134" t="s">
        <v>31</v>
      </c>
      <c r="J5" s="134" t="s">
        <v>32</v>
      </c>
      <c r="K5" s="134"/>
      <c r="L5" s="134"/>
      <c r="N5" s="165"/>
      <c r="O5" s="165"/>
      <c r="P5" s="165"/>
    </row>
    <row r="6" spans="1:21" s="18" customFormat="1" x14ac:dyDescent="0.25">
      <c r="A6" s="134" t="s">
        <v>26</v>
      </c>
      <c r="B6" s="60">
        <v>2.7699999999999999E-2</v>
      </c>
      <c r="C6" s="134" t="s">
        <v>26</v>
      </c>
      <c r="D6" s="60">
        <v>2.3300000000000001E-2</v>
      </c>
      <c r="E6" s="134" t="s">
        <v>26</v>
      </c>
      <c r="F6" s="60">
        <v>9.0899999999999995E-2</v>
      </c>
      <c r="H6" s="135"/>
      <c r="I6" s="134" t="s">
        <v>25</v>
      </c>
      <c r="J6" s="136">
        <v>5.8099999999999999E-2</v>
      </c>
      <c r="K6" s="136"/>
      <c r="L6" s="20"/>
      <c r="M6" s="136"/>
      <c r="N6" s="165"/>
      <c r="O6" s="165"/>
      <c r="P6" s="165" t="s">
        <v>1</v>
      </c>
      <c r="R6" s="18" t="s">
        <v>16</v>
      </c>
      <c r="T6" s="18" t="s">
        <v>17</v>
      </c>
    </row>
    <row r="7" spans="1:21" s="18" customFormat="1" x14ac:dyDescent="0.25">
      <c r="A7" s="134" t="s">
        <v>27</v>
      </c>
      <c r="B7" s="60">
        <v>8.4099999999999994E-2</v>
      </c>
      <c r="C7" s="134" t="s">
        <v>27</v>
      </c>
      <c r="D7" s="60">
        <v>7.5200000000000003E-2</v>
      </c>
      <c r="E7" s="134" t="s">
        <v>27</v>
      </c>
      <c r="F7" s="60">
        <v>6.1400000000000003E-2</v>
      </c>
      <c r="H7" s="135"/>
      <c r="I7" s="134" t="s">
        <v>26</v>
      </c>
      <c r="J7" s="136">
        <v>3.5900000000000001E-2</v>
      </c>
      <c r="K7" s="136"/>
      <c r="M7" s="136"/>
      <c r="N7" s="165"/>
      <c r="O7" s="165" t="s">
        <v>196</v>
      </c>
      <c r="P7" s="166">
        <v>4.2200000000000001E-2</v>
      </c>
      <c r="Q7" s="18" t="s">
        <v>203</v>
      </c>
      <c r="R7" s="27">
        <v>5.2200000000000003E-2</v>
      </c>
      <c r="S7" s="18" t="s">
        <v>209</v>
      </c>
      <c r="T7" s="22">
        <v>0</v>
      </c>
    </row>
    <row r="8" spans="1:21" s="18" customFormat="1" x14ac:dyDescent="0.25">
      <c r="A8" s="134" t="s">
        <v>28</v>
      </c>
      <c r="B8" s="60">
        <v>2.6499999999999999E-2</v>
      </c>
      <c r="C8" s="134" t="s">
        <v>28</v>
      </c>
      <c r="D8" s="60">
        <v>2.7400000000000001E-2</v>
      </c>
      <c r="E8" s="134" t="s">
        <v>28</v>
      </c>
      <c r="F8" s="60">
        <v>3.1E-2</v>
      </c>
      <c r="H8" s="135"/>
      <c r="I8" s="134" t="s">
        <v>27</v>
      </c>
      <c r="J8" s="136">
        <v>1.9300000000000001E-2</v>
      </c>
      <c r="K8" s="136"/>
      <c r="L8" s="134"/>
      <c r="M8" s="136"/>
      <c r="N8" s="165"/>
      <c r="O8" s="165" t="s">
        <v>197</v>
      </c>
      <c r="P8" s="166">
        <v>0.1089</v>
      </c>
      <c r="Q8" s="18" t="s">
        <v>204</v>
      </c>
      <c r="R8" s="27">
        <v>5.9400000000000001E-2</v>
      </c>
      <c r="S8" s="18" t="s">
        <v>210</v>
      </c>
      <c r="T8" s="27">
        <v>0.1699</v>
      </c>
    </row>
    <row r="9" spans="1:21" s="18" customFormat="1" x14ac:dyDescent="0.25">
      <c r="A9" s="134" t="s">
        <v>54</v>
      </c>
      <c r="B9" s="60">
        <v>2.7000000000000001E-3</v>
      </c>
      <c r="C9" s="134" t="s">
        <v>54</v>
      </c>
      <c r="D9" s="60">
        <v>5.9999999999999995E-4</v>
      </c>
      <c r="E9" s="134" t="s">
        <v>54</v>
      </c>
      <c r="F9" s="60">
        <v>1.4E-3</v>
      </c>
      <c r="H9" s="135"/>
      <c r="I9" s="134"/>
      <c r="J9" s="136"/>
      <c r="K9" s="136"/>
      <c r="L9" s="134"/>
      <c r="M9" s="136"/>
      <c r="N9" s="165"/>
      <c r="O9" s="165" t="s">
        <v>198</v>
      </c>
      <c r="P9" s="166">
        <v>5.6599999999999998E-2</v>
      </c>
      <c r="Q9" s="18" t="s">
        <v>205</v>
      </c>
      <c r="R9" s="27">
        <v>4.4600000000000001E-2</v>
      </c>
      <c r="S9" s="18" t="s">
        <v>211</v>
      </c>
      <c r="T9" s="27">
        <v>4.1799999999999997E-2</v>
      </c>
    </row>
    <row r="10" spans="1:21" s="18" customFormat="1" x14ac:dyDescent="0.25">
      <c r="A10" s="134" t="s">
        <v>29</v>
      </c>
      <c r="B10" s="60">
        <v>0.7571</v>
      </c>
      <c r="C10" s="134" t="s">
        <v>29</v>
      </c>
      <c r="D10" s="60">
        <v>0.4768</v>
      </c>
      <c r="E10" s="134" t="s">
        <v>29</v>
      </c>
      <c r="F10" s="60">
        <v>0.38400000000000001</v>
      </c>
      <c r="H10" s="135"/>
      <c r="I10" s="134" t="s">
        <v>28</v>
      </c>
      <c r="J10" s="136">
        <v>1.8700000000000001E-2</v>
      </c>
      <c r="K10" s="136"/>
      <c r="L10" s="134"/>
      <c r="M10" s="136"/>
      <c r="N10" s="165"/>
      <c r="O10" s="165" t="s">
        <v>199</v>
      </c>
      <c r="P10" s="167">
        <v>0</v>
      </c>
      <c r="Q10" s="18" t="s">
        <v>206</v>
      </c>
      <c r="R10" s="22">
        <v>0</v>
      </c>
      <c r="S10" s="18" t="s">
        <v>212</v>
      </c>
      <c r="T10" s="27">
        <v>2.0000000000000001E-4</v>
      </c>
    </row>
    <row r="11" spans="1:21" s="18" customFormat="1" x14ac:dyDescent="0.25">
      <c r="A11" s="134" t="s">
        <v>30</v>
      </c>
      <c r="B11" s="60">
        <v>0.10100000000000001</v>
      </c>
      <c r="C11" s="134" t="s">
        <v>30</v>
      </c>
      <c r="D11" s="60">
        <v>0.373</v>
      </c>
      <c r="E11" s="134" t="s">
        <v>30</v>
      </c>
      <c r="F11" s="60">
        <v>0.43</v>
      </c>
      <c r="H11" s="135"/>
      <c r="I11" s="134" t="s">
        <v>29</v>
      </c>
      <c r="J11" s="136">
        <v>0.71050000000000002</v>
      </c>
      <c r="K11" s="136"/>
      <c r="L11" s="134"/>
      <c r="M11" s="136"/>
      <c r="N11" s="165"/>
      <c r="O11" s="165" t="s">
        <v>200</v>
      </c>
      <c r="P11" s="166">
        <v>3.1E-2</v>
      </c>
      <c r="Q11" s="18" t="s">
        <v>207</v>
      </c>
      <c r="R11" s="27">
        <v>2.1999999999999999E-2</v>
      </c>
      <c r="S11" s="18" t="s">
        <v>213</v>
      </c>
      <c r="T11" s="27">
        <v>3.8600000000000002E-2</v>
      </c>
    </row>
    <row r="12" spans="1:21" s="18" customFormat="1" x14ac:dyDescent="0.25">
      <c r="H12" s="135"/>
      <c r="I12" s="134" t="s">
        <v>30</v>
      </c>
      <c r="J12" s="136">
        <v>0.156</v>
      </c>
      <c r="K12" s="136"/>
      <c r="L12" s="134"/>
      <c r="M12" s="136"/>
      <c r="N12" s="165"/>
      <c r="O12" s="165" t="s">
        <v>202</v>
      </c>
      <c r="P12" s="166">
        <v>0.60219999999999996</v>
      </c>
      <c r="Q12" s="18" t="s">
        <v>215</v>
      </c>
      <c r="R12" s="27">
        <v>0.65859999999999996</v>
      </c>
      <c r="S12" s="18" t="s">
        <v>214</v>
      </c>
      <c r="T12" s="27">
        <v>0.3629</v>
      </c>
    </row>
    <row r="13" spans="1:21" s="18" customFormat="1" x14ac:dyDescent="0.25">
      <c r="H13" s="135"/>
      <c r="N13" s="165"/>
      <c r="O13" s="165" t="s">
        <v>201</v>
      </c>
      <c r="P13" s="166">
        <v>0.15759999999999999</v>
      </c>
      <c r="Q13" s="18" t="s">
        <v>208</v>
      </c>
      <c r="R13" s="27">
        <v>0.1628</v>
      </c>
      <c r="S13" s="18" t="s">
        <v>216</v>
      </c>
      <c r="T13" s="27">
        <v>0.3851</v>
      </c>
    </row>
    <row r="14" spans="1:21" s="18" customFormat="1" x14ac:dyDescent="0.25">
      <c r="H14" s="135"/>
      <c r="N14" s="165"/>
      <c r="O14" s="165"/>
      <c r="P14" s="165"/>
    </row>
    <row r="15" spans="1:21" s="18" customFormat="1" x14ac:dyDescent="0.25">
      <c r="N15" s="165"/>
      <c r="O15" s="165"/>
      <c r="P15" s="165"/>
    </row>
    <row r="16" spans="1:21" s="18" customFormat="1" x14ac:dyDescent="0.25">
      <c r="A16" s="21"/>
      <c r="B16" s="21"/>
      <c r="C16" s="21"/>
      <c r="D16" s="21"/>
      <c r="E16" s="21"/>
      <c r="L16" s="23"/>
      <c r="M16" s="23"/>
      <c r="N16" s="168"/>
      <c r="O16" s="165"/>
      <c r="P16" s="165"/>
    </row>
    <row r="17" spans="1:30" s="18" customFormat="1" x14ac:dyDescent="0.25">
      <c r="A17" s="21"/>
      <c r="B17" s="21"/>
      <c r="C17" s="21"/>
      <c r="D17" s="21"/>
      <c r="E17" s="21"/>
      <c r="L17" s="23"/>
      <c r="M17" s="23"/>
      <c r="N17" s="168"/>
      <c r="O17" s="168"/>
      <c r="P17" s="168"/>
      <c r="Q17" s="23"/>
    </row>
    <row r="18" spans="1:30" s="18" customFormat="1" x14ac:dyDescent="0.25">
      <c r="A18" s="21"/>
      <c r="B18" s="21"/>
      <c r="C18" s="21"/>
      <c r="D18" s="21"/>
      <c r="L18" s="23"/>
      <c r="M18" s="23"/>
      <c r="N18" s="168"/>
      <c r="O18" s="168"/>
      <c r="P18" s="168"/>
      <c r="Q18" s="23"/>
    </row>
    <row r="19" spans="1:30" s="23" customFormat="1" x14ac:dyDescent="0.25">
      <c r="A19" s="21"/>
      <c r="B19" s="21"/>
      <c r="C19" s="21"/>
      <c r="D19" s="21"/>
      <c r="N19" s="168"/>
      <c r="O19" s="168"/>
      <c r="P19" s="168"/>
      <c r="S19" s="18"/>
      <c r="T19" s="27"/>
      <c r="U19" s="18"/>
      <c r="V19" s="18"/>
      <c r="W19" s="18"/>
      <c r="X19" s="27"/>
      <c r="Y19" s="18"/>
      <c r="Z19" s="18"/>
      <c r="AA19" s="18" t="s">
        <v>243</v>
      </c>
      <c r="AB19" s="27">
        <v>2.4199999999999999E-2</v>
      </c>
      <c r="AC19" s="18"/>
      <c r="AD19" s="18"/>
    </row>
    <row r="20" spans="1:30" s="18" customFormat="1" x14ac:dyDescent="0.25">
      <c r="L20" s="23"/>
      <c r="M20" s="23"/>
      <c r="N20" s="168"/>
      <c r="O20" s="168"/>
      <c r="P20" s="168"/>
      <c r="Q20" s="23"/>
      <c r="S20" s="18" t="s">
        <v>235</v>
      </c>
      <c r="T20" s="27">
        <v>1.2999999999999999E-3</v>
      </c>
      <c r="W20" s="18" t="s">
        <v>239</v>
      </c>
      <c r="X20" s="27">
        <v>1.4500000000000001E-2</v>
      </c>
      <c r="AA20" s="18" t="s">
        <v>244</v>
      </c>
      <c r="AB20" s="27">
        <v>5.11E-2</v>
      </c>
    </row>
    <row r="21" spans="1:30" s="18" customFormat="1" x14ac:dyDescent="0.25">
      <c r="N21" s="165"/>
      <c r="O21" s="165"/>
      <c r="P21" s="165"/>
      <c r="S21" s="18" t="s">
        <v>236</v>
      </c>
      <c r="T21" s="27">
        <v>0.1653</v>
      </c>
      <c r="W21" s="18" t="s">
        <v>240</v>
      </c>
      <c r="X21" s="27">
        <v>3.2000000000000001E-2</v>
      </c>
      <c r="AA21" s="18" t="s">
        <v>245</v>
      </c>
      <c r="AB21" s="27">
        <v>3.1600000000000003E-2</v>
      </c>
    </row>
    <row r="22" spans="1:30" s="18" customFormat="1" x14ac:dyDescent="0.25">
      <c r="A22" s="44"/>
      <c r="N22" s="165"/>
      <c r="O22" s="165"/>
      <c r="P22" s="165"/>
      <c r="S22" s="18" t="s">
        <v>237</v>
      </c>
      <c r="T22" s="27">
        <v>1.03E-2</v>
      </c>
      <c r="W22" s="18" t="s">
        <v>241</v>
      </c>
      <c r="X22" s="27">
        <v>1.8499999999999999E-2</v>
      </c>
      <c r="AA22" s="18" t="s">
        <v>199</v>
      </c>
      <c r="AB22" s="22">
        <v>0</v>
      </c>
    </row>
    <row r="23" spans="1:30" s="18" customFormat="1" x14ac:dyDescent="0.25">
      <c r="A23" s="44"/>
      <c r="N23" s="165"/>
      <c r="O23" s="165"/>
      <c r="P23" s="165"/>
      <c r="S23" s="18" t="s">
        <v>238</v>
      </c>
      <c r="T23" s="27">
        <v>1.6000000000000001E-3</v>
      </c>
      <c r="W23" s="18" t="s">
        <v>242</v>
      </c>
      <c r="X23" s="27">
        <v>1E-4</v>
      </c>
      <c r="AA23" s="18" t="s">
        <v>246</v>
      </c>
      <c r="AB23" s="27">
        <v>1.4800000000000001E-2</v>
      </c>
    </row>
    <row r="24" spans="1:30" s="18" customFormat="1" x14ac:dyDescent="0.25">
      <c r="A24" s="44"/>
      <c r="N24" s="165"/>
      <c r="O24" s="165"/>
      <c r="P24" s="165"/>
      <c r="U24" s="23"/>
      <c r="AC24" s="23"/>
    </row>
    <row r="25" spans="1:30" s="18" customFormat="1" x14ac:dyDescent="0.25">
      <c r="A25" s="44"/>
      <c r="N25" s="165"/>
      <c r="O25" s="165"/>
      <c r="P25" s="165"/>
      <c r="U25" s="23"/>
      <c r="AB25" s="23"/>
      <c r="AC25" s="23"/>
    </row>
    <row r="26" spans="1:30" s="18" customFormat="1" x14ac:dyDescent="0.25">
      <c r="A26" s="44" t="s">
        <v>377</v>
      </c>
      <c r="N26" s="165"/>
      <c r="O26" s="165"/>
      <c r="P26" s="165"/>
      <c r="S26" s="23"/>
    </row>
    <row r="27" spans="1:30" s="18" customFormat="1" x14ac:dyDescent="0.25">
      <c r="A27" s="44" t="s">
        <v>344</v>
      </c>
      <c r="N27" s="165"/>
      <c r="O27" s="165"/>
      <c r="P27" s="165"/>
      <c r="W27" s="1"/>
      <c r="X27" s="1"/>
      <c r="AA27" s="1"/>
    </row>
    <row r="28" spans="1:30" s="1" customFormat="1" ht="20.25" thickBot="1" x14ac:dyDescent="0.35">
      <c r="A28" s="287" t="s">
        <v>256</v>
      </c>
      <c r="B28" s="287"/>
      <c r="C28" s="287"/>
      <c r="D28" s="287"/>
      <c r="E28" s="287"/>
      <c r="F28" s="287"/>
      <c r="G28" s="287"/>
      <c r="H28" s="287"/>
      <c r="I28" s="287"/>
      <c r="J28" s="287"/>
      <c r="K28" s="287"/>
      <c r="L28" s="287"/>
      <c r="M28" s="287"/>
      <c r="N28" s="68"/>
      <c r="O28" s="68"/>
      <c r="P28" s="68"/>
      <c r="W28" s="18"/>
      <c r="X28" s="18"/>
      <c r="AA28" s="18"/>
    </row>
    <row r="29" spans="1:30" s="18" customFormat="1" ht="15.75" thickTop="1" x14ac:dyDescent="0.25">
      <c r="N29" s="165"/>
      <c r="O29" s="165"/>
      <c r="P29" s="165"/>
    </row>
    <row r="30" spans="1:30" s="18" customFormat="1" x14ac:dyDescent="0.25">
      <c r="N30" s="165"/>
      <c r="O30" s="165"/>
      <c r="P30" s="165"/>
      <c r="Q30" s="36"/>
    </row>
    <row r="31" spans="1:30" s="18" customFormat="1" x14ac:dyDescent="0.25">
      <c r="B31" s="36"/>
      <c r="H31" s="36"/>
      <c r="N31" s="165"/>
      <c r="O31" s="165"/>
      <c r="P31" s="165"/>
      <c r="Q31" s="112"/>
    </row>
    <row r="32" spans="1:30" s="18" customFormat="1" x14ac:dyDescent="0.25">
      <c r="B32" s="36"/>
      <c r="H32" s="36"/>
      <c r="N32" s="165"/>
      <c r="O32" s="165"/>
      <c r="P32" s="165"/>
    </row>
    <row r="33" spans="1:27" s="18" customFormat="1" x14ac:dyDescent="0.25">
      <c r="N33" s="165"/>
      <c r="O33" s="165"/>
      <c r="P33" s="165"/>
    </row>
    <row r="34" spans="1:27" s="18" customFormat="1" x14ac:dyDescent="0.25">
      <c r="N34" s="165"/>
      <c r="O34" s="165"/>
      <c r="P34" s="165"/>
    </row>
    <row r="35" spans="1:27" s="18" customFormat="1" x14ac:dyDescent="0.25">
      <c r="N35" s="165"/>
      <c r="O35" s="165"/>
      <c r="P35" s="165"/>
    </row>
    <row r="36" spans="1:27" s="18" customFormat="1" x14ac:dyDescent="0.25">
      <c r="N36" s="165"/>
      <c r="O36" s="165"/>
      <c r="P36" s="165"/>
    </row>
    <row r="37" spans="1:27" s="18" customFormat="1" x14ac:dyDescent="0.25">
      <c r="N37" s="165"/>
      <c r="O37" s="165"/>
      <c r="P37" s="165"/>
    </row>
    <row r="38" spans="1:27" s="18" customFormat="1" x14ac:dyDescent="0.25">
      <c r="N38" s="165"/>
      <c r="O38" s="165"/>
      <c r="P38" s="165"/>
    </row>
    <row r="39" spans="1:27" s="18" customFormat="1" x14ac:dyDescent="0.25">
      <c r="N39" s="165"/>
      <c r="O39" s="165"/>
      <c r="P39" s="165"/>
    </row>
    <row r="40" spans="1:27" s="18" customFormat="1" x14ac:dyDescent="0.25">
      <c r="N40" s="165"/>
      <c r="O40" s="165"/>
      <c r="P40" s="165"/>
      <c r="W40" s="1"/>
      <c r="X40" s="1"/>
      <c r="AA40" s="1"/>
    </row>
    <row r="41" spans="1:27" s="1" customFormat="1" x14ac:dyDescent="0.25">
      <c r="A41" s="26"/>
      <c r="B41" s="26"/>
      <c r="C41" s="26"/>
      <c r="D41" s="26"/>
      <c r="E41" s="26"/>
      <c r="F41" s="26"/>
      <c r="G41" s="26"/>
      <c r="H41" s="26"/>
      <c r="I41" s="26"/>
      <c r="J41" s="26"/>
      <c r="K41" s="26"/>
      <c r="L41" s="26"/>
      <c r="N41" s="68"/>
      <c r="O41" s="68"/>
      <c r="P41" s="68"/>
      <c r="S41" s="28"/>
    </row>
    <row r="42" spans="1:27" s="1" customFormat="1" x14ac:dyDescent="0.25">
      <c r="A42" s="26"/>
      <c r="B42" s="26"/>
      <c r="C42" s="26"/>
      <c r="D42" s="26"/>
      <c r="E42" s="26"/>
      <c r="F42" s="26"/>
      <c r="G42" s="26"/>
      <c r="H42" s="26"/>
      <c r="I42" s="26"/>
      <c r="J42" s="26"/>
      <c r="K42" s="26"/>
      <c r="L42" s="26"/>
      <c r="N42" s="68"/>
      <c r="O42" s="68"/>
      <c r="P42" s="68"/>
    </row>
    <row r="43" spans="1:27" s="1" customFormat="1" x14ac:dyDescent="0.25">
      <c r="A43" s="26"/>
      <c r="B43" s="26"/>
      <c r="C43" s="26"/>
      <c r="D43" s="26"/>
      <c r="E43" s="26"/>
      <c r="F43" s="26"/>
      <c r="G43" s="26"/>
      <c r="H43" s="26"/>
      <c r="I43" s="26"/>
      <c r="J43" s="26"/>
      <c r="K43" s="26"/>
      <c r="L43" s="26"/>
      <c r="N43" s="68"/>
      <c r="O43" s="68"/>
      <c r="P43" s="68"/>
    </row>
    <row r="44" spans="1:27" s="1" customFormat="1" x14ac:dyDescent="0.25">
      <c r="A44" s="26"/>
      <c r="B44" s="26"/>
      <c r="C44" s="26"/>
      <c r="D44" s="26"/>
      <c r="E44" s="26"/>
      <c r="F44" s="26"/>
      <c r="G44" s="26"/>
      <c r="H44" s="26"/>
      <c r="I44" s="26"/>
      <c r="J44" s="26"/>
      <c r="K44" s="26"/>
      <c r="L44" s="26"/>
      <c r="N44" s="68"/>
      <c r="O44" s="68"/>
      <c r="P44" s="68"/>
    </row>
    <row r="45" spans="1:27" s="1" customFormat="1" x14ac:dyDescent="0.25">
      <c r="A45" s="26"/>
      <c r="B45" s="26"/>
      <c r="C45" s="26"/>
      <c r="D45" s="26"/>
      <c r="E45" s="26"/>
      <c r="F45" s="26"/>
      <c r="G45" s="26"/>
      <c r="H45" s="26"/>
      <c r="I45" s="26"/>
      <c r="J45" s="26"/>
      <c r="K45" s="26"/>
      <c r="L45" s="26"/>
      <c r="N45" s="68"/>
      <c r="O45" s="68"/>
      <c r="P45" s="68"/>
    </row>
    <row r="46" spans="1:27" s="1" customFormat="1" x14ac:dyDescent="0.25">
      <c r="A46" s="26"/>
      <c r="B46" s="26"/>
      <c r="C46" s="26"/>
      <c r="D46" s="26"/>
      <c r="E46" s="26"/>
      <c r="F46" s="26"/>
      <c r="G46" s="26"/>
      <c r="H46" s="26"/>
      <c r="I46" s="26"/>
      <c r="J46" s="26"/>
      <c r="K46" s="26"/>
      <c r="L46" s="26"/>
      <c r="N46" s="68"/>
      <c r="O46" s="68"/>
      <c r="P46" s="68"/>
    </row>
    <row r="47" spans="1:27" s="1" customFormat="1" x14ac:dyDescent="0.25">
      <c r="A47" s="26"/>
      <c r="B47" s="26"/>
      <c r="C47" s="26"/>
      <c r="D47" s="26"/>
      <c r="E47" s="26"/>
      <c r="F47" s="26"/>
      <c r="G47" s="26"/>
      <c r="H47" s="26"/>
      <c r="I47" s="26"/>
      <c r="J47" s="26"/>
      <c r="K47" s="26"/>
      <c r="L47" s="26"/>
      <c r="N47" s="68"/>
      <c r="O47" s="68"/>
      <c r="P47" s="68"/>
    </row>
    <row r="48" spans="1:27" s="1" customFormat="1" x14ac:dyDescent="0.25">
      <c r="A48" s="26"/>
      <c r="B48" s="26"/>
      <c r="C48" s="26"/>
      <c r="D48" s="26"/>
      <c r="E48" s="26"/>
      <c r="F48" s="26"/>
      <c r="G48" s="26"/>
      <c r="H48" s="26"/>
      <c r="I48" s="26"/>
      <c r="J48" s="26"/>
      <c r="K48" s="26"/>
      <c r="L48" s="26"/>
      <c r="N48" s="68"/>
      <c r="O48" s="68"/>
      <c r="P48" s="68"/>
    </row>
    <row r="49" spans="1:27" s="1" customFormat="1" x14ac:dyDescent="0.25">
      <c r="A49" s="26"/>
      <c r="B49" s="26"/>
      <c r="C49" s="26"/>
      <c r="D49" s="26"/>
      <c r="E49" s="26"/>
      <c r="F49" s="26"/>
      <c r="G49" s="26"/>
      <c r="H49" s="26"/>
      <c r="I49" s="26"/>
      <c r="J49" s="26"/>
      <c r="K49" s="26"/>
      <c r="L49" s="26"/>
      <c r="N49" s="68"/>
      <c r="O49" s="68"/>
      <c r="P49" s="68"/>
    </row>
    <row r="50" spans="1:27" s="1" customFormat="1" x14ac:dyDescent="0.25">
      <c r="A50" s="26"/>
      <c r="B50" s="26"/>
      <c r="C50" s="26"/>
      <c r="D50" s="26"/>
      <c r="E50" s="26"/>
      <c r="F50" s="26"/>
      <c r="G50" s="26"/>
      <c r="H50" s="26"/>
      <c r="I50" s="26"/>
      <c r="J50" s="26"/>
      <c r="K50" s="26"/>
      <c r="L50" s="26"/>
      <c r="N50" s="68"/>
      <c r="O50" s="68"/>
      <c r="P50" s="68"/>
    </row>
    <row r="51" spans="1:27" s="1" customFormat="1" x14ac:dyDescent="0.25">
      <c r="A51" s="44"/>
      <c r="B51" s="26"/>
      <c r="C51" s="26"/>
      <c r="D51" s="26"/>
      <c r="E51" s="26"/>
      <c r="F51" s="26"/>
      <c r="G51" s="26"/>
      <c r="H51" s="26"/>
      <c r="I51" s="26"/>
      <c r="J51" s="26"/>
      <c r="K51" s="18"/>
      <c r="L51" s="18"/>
      <c r="M51" s="18"/>
      <c r="N51" s="165"/>
      <c r="O51" s="165"/>
      <c r="P51" s="165"/>
      <c r="Q51" s="18"/>
      <c r="R51" s="18"/>
    </row>
    <row r="52" spans="1:27" s="1" customFormat="1" x14ac:dyDescent="0.25">
      <c r="A52" s="44" t="s">
        <v>344</v>
      </c>
      <c r="B52" s="26"/>
      <c r="C52" s="26"/>
      <c r="D52" s="26"/>
      <c r="E52" s="26"/>
      <c r="F52" s="26"/>
      <c r="G52" s="26"/>
      <c r="H52" s="26"/>
      <c r="I52" s="26"/>
      <c r="J52" s="26"/>
      <c r="K52" s="18"/>
      <c r="L52" s="27">
        <v>0.4461</v>
      </c>
      <c r="M52" s="18"/>
      <c r="N52" s="165" t="s">
        <v>231</v>
      </c>
      <c r="O52" s="166">
        <v>0.45929999999999999</v>
      </c>
      <c r="P52" s="165" t="s">
        <v>233</v>
      </c>
      <c r="Q52" s="27">
        <v>2.8E-3</v>
      </c>
      <c r="R52" s="18"/>
    </row>
    <row r="53" spans="1:27" s="1" customFormat="1" x14ac:dyDescent="0.25">
      <c r="A53" s="26"/>
      <c r="B53" s="26"/>
      <c r="C53" s="26"/>
      <c r="D53" s="26"/>
      <c r="E53" s="26"/>
      <c r="F53" s="26"/>
      <c r="G53" s="26"/>
      <c r="H53" s="26"/>
      <c r="I53" s="26"/>
      <c r="J53" s="26"/>
      <c r="K53" s="18"/>
      <c r="L53" s="27">
        <v>0.55389999999999995</v>
      </c>
      <c r="M53" s="18"/>
      <c r="N53" s="165" t="s">
        <v>232</v>
      </c>
      <c r="O53" s="166">
        <v>0.54069999999999996</v>
      </c>
      <c r="P53" s="165" t="s">
        <v>234</v>
      </c>
      <c r="Q53" s="27">
        <v>0.99719999999999998</v>
      </c>
      <c r="R53" s="18"/>
    </row>
    <row r="54" spans="1:27" s="1" customFormat="1" x14ac:dyDescent="0.25">
      <c r="B54" s="26"/>
      <c r="C54" s="26"/>
      <c r="D54" s="26"/>
      <c r="E54" s="26"/>
      <c r="F54" s="26"/>
      <c r="G54" s="26"/>
      <c r="H54" s="26"/>
      <c r="I54" s="26"/>
      <c r="J54" s="26"/>
      <c r="K54" s="18"/>
      <c r="L54" s="18"/>
      <c r="M54" s="18"/>
      <c r="N54" s="165"/>
      <c r="O54" s="165"/>
      <c r="P54" s="165"/>
      <c r="Q54" s="18"/>
      <c r="R54" s="18"/>
    </row>
    <row r="55" spans="1:27" s="1" customFormat="1" ht="20.25" thickBot="1" x14ac:dyDescent="0.35">
      <c r="A55" s="287" t="s">
        <v>100</v>
      </c>
      <c r="B55" s="287"/>
      <c r="C55" s="287"/>
      <c r="D55" s="287"/>
      <c r="E55" s="287"/>
      <c r="F55" s="287"/>
      <c r="G55" s="287"/>
      <c r="H55" s="287"/>
      <c r="I55" s="287"/>
      <c r="J55" s="287"/>
      <c r="K55" s="287"/>
      <c r="L55" s="287"/>
      <c r="M55" s="287"/>
      <c r="N55" s="68"/>
      <c r="O55" s="68"/>
      <c r="P55" s="68"/>
      <c r="W55" s="138"/>
      <c r="X55" s="138"/>
      <c r="AA55" s="138"/>
    </row>
    <row r="56" spans="1:27" s="138" customFormat="1" ht="15.75" thickTop="1" x14ac:dyDescent="0.25">
      <c r="A56" s="141"/>
      <c r="B56" s="142" t="s">
        <v>1</v>
      </c>
      <c r="C56" s="21" t="s">
        <v>16</v>
      </c>
      <c r="D56" s="141" t="s">
        <v>17</v>
      </c>
      <c r="E56" s="149"/>
      <c r="F56" s="149"/>
      <c r="G56" s="149"/>
      <c r="H56" s="149"/>
      <c r="I56" s="137"/>
      <c r="J56" s="137"/>
      <c r="K56" s="137"/>
      <c r="L56" s="137"/>
      <c r="N56" s="169"/>
      <c r="O56" s="169"/>
      <c r="P56" s="169"/>
      <c r="W56" s="18"/>
      <c r="X56" s="18"/>
      <c r="AA56" s="18"/>
    </row>
    <row r="57" spans="1:27" s="18" customFormat="1" ht="15.75" customHeight="1" x14ac:dyDescent="0.25">
      <c r="A57" s="141" t="s">
        <v>14</v>
      </c>
      <c r="B57" s="106">
        <f>N60/N58</f>
        <v>0.99257057949479943</v>
      </c>
      <c r="C57" s="106">
        <f t="shared" ref="C57:D57" si="0">O60/O58</f>
        <v>0.9880239520958084</v>
      </c>
      <c r="D57" s="106">
        <f t="shared" si="0"/>
        <v>0.98514115898959886</v>
      </c>
      <c r="E57" s="26"/>
      <c r="F57" s="26"/>
      <c r="G57" s="150"/>
      <c r="H57" s="152"/>
      <c r="L57" s="21"/>
      <c r="M57" s="37" t="s">
        <v>106</v>
      </c>
      <c r="N57" s="170" t="s">
        <v>37</v>
      </c>
      <c r="O57" s="170" t="s">
        <v>64</v>
      </c>
      <c r="P57" s="170" t="s">
        <v>35</v>
      </c>
      <c r="Q57" s="26"/>
    </row>
    <row r="58" spans="1:27" s="18" customFormat="1" ht="15.75" customHeight="1" x14ac:dyDescent="0.25">
      <c r="A58" s="141"/>
      <c r="B58" s="106" t="s">
        <v>1</v>
      </c>
      <c r="C58" s="107" t="s">
        <v>16</v>
      </c>
      <c r="D58" s="108" t="s">
        <v>17</v>
      </c>
      <c r="E58" s="26"/>
      <c r="F58" s="26"/>
      <c r="G58" s="150"/>
      <c r="H58" s="152"/>
      <c r="L58" s="21"/>
      <c r="M58" s="39" t="s">
        <v>101</v>
      </c>
      <c r="N58" s="184">
        <v>673</v>
      </c>
      <c r="O58" s="184">
        <v>668</v>
      </c>
      <c r="P58" s="184">
        <v>673</v>
      </c>
      <c r="Q58" s="26"/>
    </row>
    <row r="59" spans="1:27" s="18" customFormat="1" ht="15.75" customHeight="1" x14ac:dyDescent="0.25">
      <c r="A59" s="141" t="s">
        <v>15</v>
      </c>
      <c r="B59" s="106">
        <f>N61/N60</f>
        <v>2.9940119760479044E-3</v>
      </c>
      <c r="C59" s="106">
        <f>O61/O60</f>
        <v>6.0606060606060606E-3</v>
      </c>
      <c r="D59" s="106">
        <f t="shared" ref="D59" si="1">P61/P60</f>
        <v>9.0497737556561094E-3</v>
      </c>
      <c r="E59" s="26"/>
      <c r="F59" s="26"/>
      <c r="G59" s="150"/>
      <c r="H59" s="152"/>
      <c r="L59" s="21"/>
      <c r="M59" s="41" t="s">
        <v>102</v>
      </c>
      <c r="N59" s="185">
        <v>5</v>
      </c>
      <c r="O59" s="185">
        <v>8</v>
      </c>
      <c r="P59" s="185">
        <v>10</v>
      </c>
      <c r="Q59" s="26"/>
      <c r="R59" s="26"/>
      <c r="S59" s="26"/>
    </row>
    <row r="60" spans="1:27" s="18" customFormat="1" ht="15.75" customHeight="1" x14ac:dyDescent="0.25">
      <c r="A60" s="150"/>
      <c r="B60" s="151"/>
      <c r="C60" s="153"/>
      <c r="D60" s="153"/>
      <c r="E60" s="26"/>
      <c r="F60" s="26"/>
      <c r="G60" s="150"/>
      <c r="H60" s="152"/>
      <c r="L60" s="21"/>
      <c r="M60" s="41" t="s">
        <v>103</v>
      </c>
      <c r="N60" s="185">
        <f>N58-N59</f>
        <v>668</v>
      </c>
      <c r="O60" s="185">
        <f t="shared" ref="O60:P60" si="2">O58-O59</f>
        <v>660</v>
      </c>
      <c r="P60" s="185">
        <f t="shared" si="2"/>
        <v>663</v>
      </c>
      <c r="Q60" s="26"/>
    </row>
    <row r="61" spans="1:27" s="18" customFormat="1" ht="15.75" customHeight="1" x14ac:dyDescent="0.25">
      <c r="A61" s="150"/>
      <c r="B61" s="151"/>
      <c r="C61" s="153"/>
      <c r="D61" s="153"/>
      <c r="E61" s="26"/>
      <c r="F61" s="26"/>
      <c r="G61" s="150"/>
      <c r="H61" s="152"/>
      <c r="L61" s="21"/>
      <c r="M61" s="41" t="s">
        <v>104</v>
      </c>
      <c r="N61" s="185">
        <v>2</v>
      </c>
      <c r="O61" s="185">
        <v>4</v>
      </c>
      <c r="P61" s="185">
        <v>6</v>
      </c>
      <c r="Q61" s="26"/>
      <c r="R61" s="26"/>
      <c r="S61" s="26"/>
    </row>
    <row r="62" spans="1:27" s="18" customFormat="1" ht="15.75" customHeight="1" x14ac:dyDescent="0.25">
      <c r="A62" s="150"/>
      <c r="B62" s="151"/>
      <c r="C62" s="153"/>
      <c r="D62" s="153"/>
      <c r="E62" s="26"/>
      <c r="F62" s="26"/>
      <c r="G62" s="150"/>
      <c r="H62" s="152"/>
      <c r="L62" s="21"/>
      <c r="M62" s="41" t="s">
        <v>98</v>
      </c>
      <c r="N62" s="185">
        <v>6.4</v>
      </c>
      <c r="O62" s="185">
        <v>4.5599999999999996</v>
      </c>
      <c r="P62" s="185">
        <v>4.83</v>
      </c>
      <c r="Q62" s="26"/>
    </row>
    <row r="63" spans="1:27" s="18" customFormat="1" ht="15.75" customHeight="1" x14ac:dyDescent="0.25">
      <c r="A63" s="150"/>
      <c r="B63" s="151"/>
      <c r="C63" s="153"/>
      <c r="D63" s="153"/>
      <c r="E63" s="26"/>
      <c r="F63" s="26"/>
      <c r="G63" s="150"/>
      <c r="H63" s="152"/>
      <c r="L63" s="21"/>
      <c r="N63" s="165"/>
      <c r="O63" s="165"/>
      <c r="P63" s="165"/>
    </row>
    <row r="64" spans="1:27" s="18" customFormat="1" ht="15.75" customHeight="1" x14ac:dyDescent="0.25">
      <c r="A64" s="150"/>
      <c r="B64" s="151"/>
      <c r="C64" s="153"/>
      <c r="D64" s="153"/>
      <c r="E64" s="26"/>
      <c r="F64" s="26"/>
      <c r="G64" s="150"/>
      <c r="H64" s="152"/>
      <c r="L64" s="21"/>
      <c r="M64" s="37" t="s">
        <v>105</v>
      </c>
      <c r="N64" s="170" t="s">
        <v>37</v>
      </c>
      <c r="O64" s="170" t="s">
        <v>64</v>
      </c>
      <c r="P64" s="170" t="s">
        <v>35</v>
      </c>
    </row>
    <row r="65" spans="1:27" s="18" customFormat="1" ht="15.75" customHeight="1" x14ac:dyDescent="0.25">
      <c r="A65" s="150"/>
      <c r="B65" s="152"/>
      <c r="C65" s="26"/>
      <c r="D65" s="150"/>
      <c r="E65" s="26"/>
      <c r="F65" s="26"/>
      <c r="G65" s="150"/>
      <c r="H65" s="152"/>
      <c r="L65" s="21"/>
      <c r="M65" s="39" t="s">
        <v>101</v>
      </c>
      <c r="N65" s="184">
        <v>676</v>
      </c>
      <c r="O65" s="184">
        <v>692</v>
      </c>
      <c r="P65" s="184">
        <v>690</v>
      </c>
    </row>
    <row r="66" spans="1:27" s="18" customFormat="1" ht="15.75" customHeight="1" x14ac:dyDescent="0.25">
      <c r="A66" s="150"/>
      <c r="B66" s="152"/>
      <c r="C66" s="26"/>
      <c r="D66" s="150"/>
      <c r="L66" s="21"/>
      <c r="M66" s="41" t="s">
        <v>102</v>
      </c>
      <c r="N66" s="185">
        <v>1</v>
      </c>
      <c r="O66" s="185">
        <v>3</v>
      </c>
      <c r="P66" s="185">
        <v>3</v>
      </c>
    </row>
    <row r="67" spans="1:27" s="18" customFormat="1" ht="15.75" customHeight="1" x14ac:dyDescent="0.25">
      <c r="A67" s="139"/>
      <c r="B67" s="140"/>
      <c r="D67" s="139"/>
      <c r="I67" s="21"/>
      <c r="J67" s="21"/>
      <c r="K67" s="21"/>
      <c r="L67" s="21"/>
      <c r="M67" s="41" t="s">
        <v>103</v>
      </c>
      <c r="N67" s="185">
        <f>N65-N66</f>
        <v>675</v>
      </c>
      <c r="O67" s="185">
        <f t="shared" ref="O67" si="3">O65-O66</f>
        <v>689</v>
      </c>
      <c r="P67" s="185">
        <f t="shared" ref="P67" si="4">P65-P66</f>
        <v>687</v>
      </c>
    </row>
    <row r="68" spans="1:27" s="18" customFormat="1" ht="15.75" customHeight="1" x14ac:dyDescent="0.25">
      <c r="A68" s="139"/>
      <c r="B68" s="140"/>
      <c r="D68" s="139"/>
      <c r="I68" s="21"/>
      <c r="J68" s="21"/>
      <c r="K68" s="21"/>
      <c r="L68" s="21"/>
      <c r="M68" s="41" t="s">
        <v>104</v>
      </c>
      <c r="N68" s="185">
        <v>1</v>
      </c>
      <c r="O68" s="185">
        <v>3</v>
      </c>
      <c r="P68" s="185">
        <v>7</v>
      </c>
    </row>
    <row r="69" spans="1:27" s="18" customFormat="1" ht="15.75" customHeight="1" x14ac:dyDescent="0.25">
      <c r="A69" s="139"/>
      <c r="B69" s="140"/>
      <c r="D69" s="139"/>
      <c r="I69" s="21"/>
      <c r="J69" s="21"/>
      <c r="K69" s="21"/>
      <c r="L69" s="21"/>
      <c r="M69" s="41" t="s">
        <v>98</v>
      </c>
      <c r="N69" s="185">
        <v>3.02</v>
      </c>
      <c r="O69" s="185">
        <v>1.1599999999999999</v>
      </c>
      <c r="P69" s="185">
        <v>1.86</v>
      </c>
    </row>
    <row r="70" spans="1:27" s="18" customFormat="1" ht="15.75" customHeight="1" x14ac:dyDescent="0.25">
      <c r="A70" s="143" t="s">
        <v>460</v>
      </c>
      <c r="B70" s="140"/>
      <c r="D70" s="139"/>
      <c r="F70" s="21"/>
      <c r="G70" s="141"/>
      <c r="H70" s="142"/>
      <c r="I70" s="21"/>
      <c r="J70" s="21"/>
      <c r="K70" s="21"/>
      <c r="L70" s="21"/>
      <c r="N70" s="165"/>
      <c r="O70" s="165"/>
      <c r="P70" s="165"/>
      <c r="S70" s="1"/>
      <c r="T70" s="1"/>
      <c r="W70" s="1"/>
    </row>
    <row r="71" spans="1:27" s="1" customFormat="1" x14ac:dyDescent="0.25">
      <c r="A71" s="143" t="s">
        <v>461</v>
      </c>
      <c r="B71" s="26"/>
      <c r="C71" s="26"/>
      <c r="D71" s="26"/>
      <c r="E71" s="26"/>
      <c r="F71" s="26"/>
      <c r="G71" s="26"/>
      <c r="H71" s="26"/>
      <c r="I71" s="26"/>
      <c r="J71" s="26"/>
      <c r="K71" s="26"/>
      <c r="L71" s="26"/>
      <c r="N71" s="68"/>
      <c r="O71" s="68"/>
      <c r="P71" s="68"/>
      <c r="W71" s="18"/>
      <c r="X71" s="18"/>
      <c r="AA71" s="18"/>
    </row>
    <row r="72" spans="1:27" s="18" customFormat="1" ht="15.75" customHeight="1" x14ac:dyDescent="0.25">
      <c r="A72" s="143"/>
      <c r="B72" s="144"/>
      <c r="C72" s="144"/>
      <c r="D72" s="144"/>
      <c r="E72" s="144"/>
      <c r="F72" s="144"/>
      <c r="G72" s="144"/>
      <c r="H72" s="144"/>
      <c r="I72" s="144"/>
      <c r="J72" s="144"/>
      <c r="K72" s="21"/>
      <c r="L72" s="21"/>
      <c r="M72" s="37" t="s">
        <v>111</v>
      </c>
      <c r="N72" s="170" t="s">
        <v>37</v>
      </c>
      <c r="O72" s="170" t="s">
        <v>64</v>
      </c>
      <c r="P72" s="170" t="s">
        <v>35</v>
      </c>
    </row>
    <row r="73" spans="1:27" s="18" customFormat="1" ht="15.75" customHeight="1" x14ac:dyDescent="0.25">
      <c r="A73" s="145"/>
      <c r="B73" s="145"/>
      <c r="C73" s="145"/>
      <c r="D73" s="145"/>
      <c r="E73" s="145"/>
      <c r="F73" s="145"/>
      <c r="G73" s="145"/>
      <c r="H73" s="145"/>
      <c r="I73" s="145"/>
      <c r="J73" s="145"/>
      <c r="K73" s="21"/>
      <c r="L73" s="21"/>
      <c r="M73" s="39" t="s">
        <v>107</v>
      </c>
      <c r="N73" s="184">
        <v>662</v>
      </c>
      <c r="O73" s="184">
        <v>656</v>
      </c>
      <c r="P73" s="184">
        <v>662</v>
      </c>
    </row>
    <row r="74" spans="1:27" s="18" customFormat="1" ht="15.75" customHeight="1" x14ac:dyDescent="0.25">
      <c r="A74" s="149"/>
      <c r="B74" s="149" t="s">
        <v>1</v>
      </c>
      <c r="C74" s="149" t="s">
        <v>16</v>
      </c>
      <c r="D74" s="149" t="s">
        <v>80</v>
      </c>
      <c r="E74" s="21"/>
      <c r="F74" s="21"/>
      <c r="G74" s="141"/>
      <c r="H74" s="142"/>
      <c r="I74" s="21"/>
      <c r="J74" s="21"/>
      <c r="K74" s="21"/>
      <c r="L74" s="21"/>
      <c r="M74" s="41" t="s">
        <v>108</v>
      </c>
      <c r="N74" s="185">
        <v>18</v>
      </c>
      <c r="O74" s="185">
        <v>12</v>
      </c>
      <c r="P74" s="185">
        <v>24</v>
      </c>
    </row>
    <row r="75" spans="1:27" s="18" customFormat="1" ht="15.75" customHeight="1" x14ac:dyDescent="0.25">
      <c r="A75" s="150" t="s">
        <v>14</v>
      </c>
      <c r="B75" s="151">
        <f>N67/N65</f>
        <v>0.99852071005917165</v>
      </c>
      <c r="C75" s="151">
        <f>O67/O65</f>
        <v>0.99566473988439308</v>
      </c>
      <c r="D75" s="151">
        <f>P67/P65</f>
        <v>0.9956521739130435</v>
      </c>
      <c r="E75" s="21"/>
      <c r="F75" s="21"/>
      <c r="G75" s="141"/>
      <c r="H75" s="142"/>
      <c r="I75" s="21"/>
      <c r="J75" s="21"/>
      <c r="K75" s="21"/>
      <c r="L75" s="21"/>
      <c r="M75" s="41" t="s">
        <v>109</v>
      </c>
      <c r="N75" s="185">
        <v>653</v>
      </c>
      <c r="O75" s="185">
        <v>656</v>
      </c>
      <c r="P75" s="185">
        <v>652</v>
      </c>
    </row>
    <row r="76" spans="1:27" s="18" customFormat="1" ht="15.75" customHeight="1" x14ac:dyDescent="0.25">
      <c r="A76" s="150"/>
      <c r="B76" s="149" t="s">
        <v>1</v>
      </c>
      <c r="C76" s="149" t="s">
        <v>16</v>
      </c>
      <c r="D76" s="149" t="s">
        <v>80</v>
      </c>
      <c r="E76" s="21"/>
      <c r="F76" s="21"/>
      <c r="G76" s="141"/>
      <c r="H76" s="142"/>
      <c r="I76" s="21"/>
      <c r="J76" s="21"/>
      <c r="M76" s="41" t="s">
        <v>110</v>
      </c>
      <c r="N76" s="185">
        <v>2</v>
      </c>
      <c r="O76" s="185">
        <v>3</v>
      </c>
      <c r="P76" s="185">
        <v>5</v>
      </c>
    </row>
    <row r="77" spans="1:27" s="18" customFormat="1" ht="15.75" customHeight="1" x14ac:dyDescent="0.25">
      <c r="A77" s="150" t="s">
        <v>15</v>
      </c>
      <c r="B77" s="151">
        <f>N68/N67</f>
        <v>1.4814814814814814E-3</v>
      </c>
      <c r="C77" s="151">
        <f>O68/O67</f>
        <v>4.3541364296081275E-3</v>
      </c>
      <c r="D77" s="151">
        <f>P68/P67</f>
        <v>1.0189228529839884E-2</v>
      </c>
      <c r="E77" s="21"/>
      <c r="F77" s="21"/>
      <c r="G77" s="141"/>
      <c r="H77" s="142"/>
      <c r="I77" s="21"/>
      <c r="J77" s="21"/>
      <c r="N77" s="171">
        <v>6.7893947368421044</v>
      </c>
      <c r="O77" s="171">
        <v>6.0945526315789484</v>
      </c>
      <c r="P77" s="171">
        <v>6.4342031602708847</v>
      </c>
    </row>
    <row r="78" spans="1:27" s="18" customFormat="1" ht="15.75" customHeight="1" x14ac:dyDescent="0.25">
      <c r="A78" s="141"/>
      <c r="B78" s="142"/>
      <c r="C78" s="21"/>
      <c r="D78" s="141"/>
      <c r="E78" s="21"/>
      <c r="F78" s="21"/>
      <c r="G78" s="141"/>
      <c r="H78" s="142"/>
      <c r="I78" s="21"/>
      <c r="J78" s="21"/>
      <c r="M78" s="37" t="s">
        <v>115</v>
      </c>
      <c r="N78" s="170" t="s">
        <v>37</v>
      </c>
      <c r="O78" s="170" t="s">
        <v>64</v>
      </c>
      <c r="P78" s="170" t="s">
        <v>35</v>
      </c>
    </row>
    <row r="79" spans="1:27" s="18" customFormat="1" ht="15.75" customHeight="1" x14ac:dyDescent="0.25">
      <c r="A79" s="141"/>
      <c r="B79" s="142"/>
      <c r="C79" s="21"/>
      <c r="D79" s="141"/>
      <c r="E79" s="21"/>
      <c r="F79" s="21"/>
      <c r="G79" s="141"/>
      <c r="H79" s="142"/>
      <c r="I79" s="21"/>
      <c r="J79" s="21"/>
      <c r="M79" s="39" t="s">
        <v>112</v>
      </c>
      <c r="N79" s="184">
        <v>131</v>
      </c>
      <c r="O79" s="184">
        <v>340</v>
      </c>
      <c r="P79" s="184">
        <v>811</v>
      </c>
    </row>
    <row r="80" spans="1:27" s="18" customFormat="1" ht="15.75" customHeight="1" x14ac:dyDescent="0.25">
      <c r="A80" s="141"/>
      <c r="B80" s="142"/>
      <c r="C80" s="21"/>
      <c r="D80" s="141"/>
      <c r="E80" s="21"/>
      <c r="F80" s="21"/>
      <c r="G80" s="141"/>
      <c r="H80" s="142"/>
      <c r="I80" s="21"/>
      <c r="J80" s="21"/>
      <c r="M80" s="41" t="s">
        <v>113</v>
      </c>
      <c r="N80" s="185">
        <v>0</v>
      </c>
      <c r="O80" s="185">
        <v>11</v>
      </c>
      <c r="P80" s="185">
        <v>14</v>
      </c>
    </row>
    <row r="81" spans="1:18" s="18" customFormat="1" ht="15.75" customHeight="1" x14ac:dyDescent="0.25">
      <c r="A81" s="141"/>
      <c r="B81" s="142"/>
      <c r="C81" s="21"/>
      <c r="D81" s="141"/>
      <c r="E81" s="21"/>
      <c r="F81" s="21"/>
      <c r="G81" s="141"/>
      <c r="H81" s="142"/>
      <c r="I81" s="21"/>
      <c r="J81" s="21"/>
      <c r="M81" s="41" t="s">
        <v>114</v>
      </c>
      <c r="N81" s="185">
        <v>131</v>
      </c>
      <c r="O81" s="185">
        <v>329</v>
      </c>
      <c r="P81" s="185">
        <v>797</v>
      </c>
      <c r="Q81" s="26"/>
    </row>
    <row r="82" spans="1:18" s="18" customFormat="1" ht="15.75" customHeight="1" x14ac:dyDescent="0.25">
      <c r="A82" s="141"/>
      <c r="B82" s="142"/>
      <c r="C82" s="21"/>
      <c r="D82" s="141"/>
      <c r="E82" s="21"/>
      <c r="F82" s="21"/>
      <c r="G82" s="141"/>
      <c r="H82" s="142"/>
      <c r="I82" s="21"/>
      <c r="J82" s="21"/>
      <c r="N82" s="165" t="s">
        <v>1</v>
      </c>
      <c r="O82" s="165" t="s">
        <v>16</v>
      </c>
      <c r="P82" s="165" t="s">
        <v>17</v>
      </c>
      <c r="Q82" s="26"/>
    </row>
    <row r="83" spans="1:18" s="18" customFormat="1" ht="15.75" customHeight="1" x14ac:dyDescent="0.25">
      <c r="A83" s="141"/>
      <c r="B83" s="142"/>
      <c r="C83" s="21"/>
      <c r="D83" s="141"/>
      <c r="E83" s="21"/>
      <c r="F83" s="21"/>
      <c r="G83" s="141"/>
      <c r="H83" s="142"/>
      <c r="I83" s="21"/>
      <c r="J83" s="21"/>
      <c r="M83" s="18" t="s">
        <v>128</v>
      </c>
      <c r="N83" s="166">
        <f>N81/N79</f>
        <v>1</v>
      </c>
      <c r="O83" s="166">
        <f>O81/O79</f>
        <v>0.96764705882352942</v>
      </c>
      <c r="P83" s="166">
        <f>P81/P79</f>
        <v>0.98273736128236744</v>
      </c>
      <c r="Q83" s="26"/>
    </row>
    <row r="84" spans="1:18" s="18" customFormat="1" ht="15.75" customHeight="1" x14ac:dyDescent="0.25">
      <c r="A84" s="139"/>
      <c r="B84" s="140"/>
      <c r="D84" s="139"/>
      <c r="G84" s="139"/>
      <c r="H84" s="140"/>
      <c r="M84" s="18" t="s">
        <v>129</v>
      </c>
      <c r="N84" s="166">
        <f>N80/N81</f>
        <v>0</v>
      </c>
      <c r="O84" s="166">
        <f>O80/O81</f>
        <v>3.3434650455927049E-2</v>
      </c>
      <c r="P84" s="166">
        <f>P80/P81</f>
        <v>1.7565872020075281E-2</v>
      </c>
      <c r="Q84" s="26"/>
    </row>
    <row r="85" spans="1:18" s="18" customFormat="1" ht="15.75" customHeight="1" x14ac:dyDescent="0.25">
      <c r="A85" s="139"/>
      <c r="B85" s="140"/>
      <c r="D85" s="139"/>
      <c r="G85" s="139"/>
      <c r="H85" s="140"/>
      <c r="N85" s="165"/>
      <c r="O85" s="165"/>
      <c r="P85" s="165"/>
      <c r="Q85" s="26"/>
    </row>
    <row r="86" spans="1:18" s="18" customFormat="1" ht="15.75" customHeight="1" x14ac:dyDescent="0.25">
      <c r="A86" s="139"/>
      <c r="B86" s="140"/>
      <c r="D86" s="139"/>
      <c r="G86" s="139"/>
      <c r="H86" s="140"/>
      <c r="M86" s="23"/>
      <c r="N86" s="168"/>
      <c r="O86" s="168"/>
      <c r="P86" s="168"/>
      <c r="Q86" s="26"/>
    </row>
    <row r="87" spans="1:18" s="18" customFormat="1" ht="15.75" customHeight="1" x14ac:dyDescent="0.25">
      <c r="J87" s="65"/>
      <c r="K87" s="65"/>
      <c r="L87" s="65"/>
      <c r="M87"/>
      <c r="N87" s="168"/>
      <c r="O87" s="168"/>
      <c r="P87" s="168"/>
      <c r="Q87" s="26"/>
    </row>
    <row r="88" spans="1:18" s="18" customFormat="1" ht="15.75" customHeight="1" x14ac:dyDescent="0.25">
      <c r="K88" s="146"/>
      <c r="L88" s="65"/>
      <c r="M88"/>
      <c r="N88" s="172"/>
      <c r="O88" s="173"/>
      <c r="P88" s="173"/>
      <c r="Q88" s="23"/>
    </row>
    <row r="89" spans="1:18" s="18" customFormat="1" ht="15.75" customHeight="1" x14ac:dyDescent="0.25">
      <c r="A89" s="143" t="s">
        <v>175</v>
      </c>
      <c r="K89" s="146"/>
      <c r="L89" s="65"/>
      <c r="N89" s="174"/>
      <c r="O89" s="168"/>
      <c r="P89" s="168"/>
      <c r="Q89" s="23"/>
    </row>
    <row r="90" spans="1:18" s="18" customFormat="1" ht="15.75" customHeight="1" x14ac:dyDescent="0.25">
      <c r="J90" s="65"/>
      <c r="K90" s="65"/>
      <c r="L90" s="65"/>
      <c r="M90" s="65"/>
      <c r="N90" s="174"/>
      <c r="O90" s="168"/>
      <c r="P90" s="168"/>
      <c r="Q90" s="23"/>
    </row>
    <row r="91" spans="1:18" s="18" customFormat="1" ht="15.75" customHeight="1" x14ac:dyDescent="0.25">
      <c r="J91" s="65"/>
      <c r="K91" s="65"/>
      <c r="L91" s="65"/>
      <c r="M91" s="65"/>
      <c r="N91" s="175"/>
      <c r="O91" s="165"/>
      <c r="P91" s="165"/>
    </row>
    <row r="92" spans="1:18" s="18" customFormat="1" ht="15.75" customHeight="1" x14ac:dyDescent="0.25">
      <c r="J92" s="65"/>
      <c r="K92" s="65"/>
      <c r="L92" s="65"/>
      <c r="M92" s="65"/>
      <c r="N92" s="175"/>
      <c r="O92" s="165"/>
      <c r="P92" s="165"/>
    </row>
    <row r="93" spans="1:18" s="18" customFormat="1" ht="15.75" customHeight="1" x14ac:dyDescent="0.25">
      <c r="J93" s="65"/>
      <c r="K93" s="65"/>
      <c r="L93" s="65"/>
      <c r="M93" s="65"/>
      <c r="N93" s="175"/>
      <c r="O93" s="165"/>
      <c r="P93" s="165"/>
    </row>
    <row r="94" spans="1:18" s="18" customFormat="1" ht="15" customHeight="1" x14ac:dyDescent="0.25">
      <c r="A94" s="23"/>
      <c r="B94" s="23"/>
      <c r="C94" s="23"/>
      <c r="D94" s="23"/>
      <c r="E94" s="23"/>
      <c r="G94" s="18" t="s">
        <v>1</v>
      </c>
      <c r="H94" s="18" t="s">
        <v>16</v>
      </c>
      <c r="I94" s="18" t="s">
        <v>17</v>
      </c>
      <c r="J94" s="65"/>
      <c r="K94" s="65"/>
      <c r="L94" s="65"/>
      <c r="M94" s="65"/>
      <c r="N94" s="175"/>
      <c r="O94" s="165"/>
      <c r="P94" s="165"/>
      <c r="Q94" s="65"/>
      <c r="R94" s="65"/>
    </row>
    <row r="95" spans="1:18" s="18" customFormat="1" ht="15" customHeight="1" x14ac:dyDescent="0.25">
      <c r="A95" s="23"/>
      <c r="B95" s="23" t="s">
        <v>1</v>
      </c>
      <c r="C95" s="23" t="s">
        <v>16</v>
      </c>
      <c r="D95" s="23" t="s">
        <v>17</v>
      </c>
      <c r="E95" s="23"/>
      <c r="F95" s="18" t="s">
        <v>120</v>
      </c>
      <c r="G95" s="27">
        <f>N75/N73</f>
        <v>0.98640483383685795</v>
      </c>
      <c r="H95" s="27">
        <f>O75/O73</f>
        <v>1</v>
      </c>
      <c r="I95" s="27">
        <f>P75/P73</f>
        <v>0.98489425981873113</v>
      </c>
      <c r="J95" s="115"/>
      <c r="K95" s="115"/>
      <c r="M95" s="65"/>
      <c r="N95" s="175"/>
      <c r="O95" s="175"/>
      <c r="P95" s="175"/>
      <c r="Q95" s="65"/>
      <c r="R95" s="65"/>
    </row>
    <row r="96" spans="1:18" s="18" customFormat="1" ht="15" customHeight="1" x14ac:dyDescent="0.25">
      <c r="A96" s="157" t="s">
        <v>98</v>
      </c>
      <c r="B96" s="158">
        <f>N62</f>
        <v>6.4</v>
      </c>
      <c r="C96" s="158">
        <f t="shared" ref="C96:D96" si="5">O62</f>
        <v>4.5599999999999996</v>
      </c>
      <c r="D96" s="158">
        <f t="shared" si="5"/>
        <v>4.83</v>
      </c>
      <c r="E96" s="23"/>
      <c r="F96" s="18" t="s">
        <v>121</v>
      </c>
      <c r="G96" s="130">
        <f>N76/N75</f>
        <v>3.0627871362940277E-3</v>
      </c>
      <c r="H96" s="130">
        <f>O76/O75</f>
        <v>4.5731707317073168E-3</v>
      </c>
      <c r="I96" s="130">
        <f>P76/P75</f>
        <v>7.6687116564417178E-3</v>
      </c>
      <c r="J96" s="115"/>
      <c r="K96" s="115"/>
      <c r="L96" s="115"/>
      <c r="N96" s="165"/>
      <c r="O96" s="175"/>
      <c r="P96" s="175"/>
    </row>
    <row r="97" spans="1:27" s="18" customFormat="1" ht="15" customHeight="1" x14ac:dyDescent="0.25">
      <c r="A97" s="159"/>
      <c r="B97" s="159"/>
      <c r="C97" s="159"/>
      <c r="D97" s="159"/>
      <c r="E97" s="23"/>
      <c r="G97" s="293"/>
      <c r="H97" s="293"/>
      <c r="I97" s="293"/>
      <c r="J97" s="293"/>
      <c r="K97" s="293"/>
      <c r="L97" s="293"/>
      <c r="M97" s="115"/>
      <c r="N97" s="165"/>
      <c r="O97" s="165"/>
      <c r="P97" s="165"/>
    </row>
    <row r="98" spans="1:27" s="18" customFormat="1" ht="15" customHeight="1" x14ac:dyDescent="0.25">
      <c r="B98" s="18" t="s">
        <v>1</v>
      </c>
      <c r="C98" s="18" t="s">
        <v>16</v>
      </c>
      <c r="D98" s="18" t="s">
        <v>17</v>
      </c>
      <c r="G98" s="65"/>
      <c r="H98" s="65"/>
      <c r="I98" s="65"/>
      <c r="J98" s="65"/>
      <c r="K98" s="65"/>
      <c r="L98" s="65"/>
      <c r="N98" s="165"/>
      <c r="O98" s="165"/>
      <c r="P98" s="165"/>
      <c r="Q98" s="65"/>
    </row>
    <row r="99" spans="1:27" s="18" customFormat="1" ht="15" customHeight="1" x14ac:dyDescent="0.25">
      <c r="A99" s="128" t="s">
        <v>98</v>
      </c>
      <c r="B99" s="129">
        <f>N69</f>
        <v>3.02</v>
      </c>
      <c r="C99" s="129">
        <f>O69</f>
        <v>1.1599999999999999</v>
      </c>
      <c r="D99" s="129">
        <f>P69</f>
        <v>1.86</v>
      </c>
      <c r="G99" s="65"/>
      <c r="H99" s="65"/>
      <c r="I99" s="65"/>
      <c r="J99" s="65"/>
      <c r="K99" s="65"/>
      <c r="L99" s="65"/>
      <c r="M99" s="65"/>
      <c r="N99" s="175"/>
      <c r="O99" s="175"/>
      <c r="P99" s="175"/>
    </row>
    <row r="100" spans="1:27" s="18" customFormat="1" ht="15.75" x14ac:dyDescent="0.25">
      <c r="B100" s="131"/>
      <c r="C100" s="131"/>
      <c r="D100" s="131"/>
      <c r="G100" s="115"/>
      <c r="H100" s="115"/>
      <c r="I100" s="115"/>
      <c r="J100" s="132"/>
      <c r="K100" s="132"/>
      <c r="M100" s="65"/>
      <c r="N100" s="175"/>
      <c r="O100" s="175"/>
      <c r="P100" s="175"/>
    </row>
    <row r="101" spans="1:27" s="18" customFormat="1" ht="15.75" x14ac:dyDescent="0.25">
      <c r="G101" s="115"/>
      <c r="H101" s="115"/>
      <c r="I101" s="115"/>
      <c r="J101" s="132"/>
      <c r="K101" s="132"/>
      <c r="N101" s="165"/>
      <c r="O101" s="165"/>
      <c r="P101" s="165"/>
    </row>
    <row r="102" spans="1:27" s="18" customFormat="1" ht="15.75" x14ac:dyDescent="0.25">
      <c r="G102" s="115"/>
      <c r="H102" s="115"/>
      <c r="I102" s="115"/>
      <c r="J102" s="116"/>
      <c r="K102" s="116"/>
      <c r="N102" s="165"/>
      <c r="O102" s="165"/>
      <c r="P102" s="165"/>
      <c r="W102" s="21"/>
      <c r="X102" s="21"/>
      <c r="AA102" s="21"/>
    </row>
    <row r="103" spans="1:27" s="21" customFormat="1" ht="15.75" x14ac:dyDescent="0.25">
      <c r="G103" s="43"/>
      <c r="H103" s="43"/>
      <c r="I103" s="43"/>
      <c r="N103" s="176"/>
      <c r="O103" s="176"/>
      <c r="P103" s="176"/>
      <c r="W103" s="18"/>
      <c r="X103" s="18"/>
      <c r="AA103" s="18"/>
    </row>
    <row r="104" spans="1:27" s="18" customFormat="1" x14ac:dyDescent="0.25">
      <c r="J104" s="25"/>
      <c r="K104" s="25"/>
      <c r="L104" s="25"/>
      <c r="M104" s="21"/>
      <c r="N104" s="176"/>
      <c r="O104" s="176"/>
      <c r="P104" s="176"/>
    </row>
    <row r="105" spans="1:27" s="18" customFormat="1" x14ac:dyDescent="0.25">
      <c r="A105" s="460"/>
      <c r="B105" s="23"/>
      <c r="C105" s="23"/>
      <c r="D105" s="23"/>
      <c r="E105" s="23"/>
      <c r="F105" s="23"/>
      <c r="G105" s="23"/>
      <c r="H105" s="23"/>
      <c r="I105" s="23"/>
      <c r="J105" s="34"/>
      <c r="K105" s="34"/>
      <c r="L105" s="34"/>
      <c r="N105" s="165"/>
      <c r="O105" s="165"/>
      <c r="P105" s="165"/>
    </row>
    <row r="106" spans="1:27" s="18" customFormat="1" x14ac:dyDescent="0.25">
      <c r="A106" s="117"/>
      <c r="B106" s="23"/>
      <c r="C106" s="23"/>
      <c r="D106" s="23"/>
      <c r="E106" s="23"/>
      <c r="F106" s="23"/>
      <c r="G106" s="23"/>
      <c r="H106" s="23"/>
      <c r="I106" s="23"/>
      <c r="J106" s="118"/>
      <c r="K106" s="118"/>
      <c r="L106" s="34"/>
      <c r="N106" s="165"/>
      <c r="O106" s="165"/>
      <c r="P106" s="165"/>
    </row>
    <row r="107" spans="1:27" s="18" customFormat="1" x14ac:dyDescent="0.25">
      <c r="A107" s="23"/>
      <c r="B107" s="23"/>
      <c r="C107" s="23"/>
      <c r="D107" s="23"/>
      <c r="E107" s="23"/>
      <c r="F107" s="23"/>
      <c r="G107" s="23"/>
      <c r="H107" s="23"/>
      <c r="I107" s="23"/>
      <c r="J107" s="118"/>
      <c r="K107" s="118"/>
      <c r="L107" s="34"/>
      <c r="M107" s="23"/>
      <c r="N107" s="165"/>
      <c r="O107" s="165"/>
      <c r="P107" s="165"/>
    </row>
    <row r="108" spans="1:27" s="18" customFormat="1" x14ac:dyDescent="0.25">
      <c r="A108" s="23"/>
      <c r="B108" s="23"/>
      <c r="C108" s="23"/>
      <c r="D108" s="23"/>
      <c r="E108" s="23"/>
      <c r="F108" s="23"/>
      <c r="G108" s="23"/>
      <c r="H108" s="23"/>
      <c r="I108" s="23"/>
      <c r="J108" s="118"/>
      <c r="K108" s="118"/>
      <c r="L108" s="34"/>
      <c r="M108" s="23"/>
      <c r="N108" s="165"/>
      <c r="O108" s="165"/>
      <c r="P108" s="165"/>
    </row>
    <row r="109" spans="1:27" s="18" customFormat="1" x14ac:dyDescent="0.25">
      <c r="A109" s="23"/>
      <c r="B109" s="23"/>
      <c r="C109" s="23"/>
      <c r="D109" s="23"/>
      <c r="E109" s="23"/>
      <c r="F109" s="23"/>
      <c r="G109" s="23"/>
      <c r="H109" s="23" t="s">
        <v>1</v>
      </c>
      <c r="I109" s="23" t="s">
        <v>16</v>
      </c>
      <c r="J109" s="118" t="s">
        <v>17</v>
      </c>
      <c r="K109" s="118"/>
      <c r="L109" s="34"/>
      <c r="M109" s="23"/>
      <c r="N109" s="165"/>
      <c r="O109" s="165"/>
      <c r="P109" s="165"/>
    </row>
    <row r="110" spans="1:27" s="18" customFormat="1" x14ac:dyDescent="0.25">
      <c r="A110" s="23"/>
      <c r="B110" s="23"/>
      <c r="C110" s="23"/>
      <c r="D110" s="23"/>
      <c r="E110" s="23"/>
      <c r="F110" s="23"/>
      <c r="G110" s="34"/>
      <c r="H110" s="34">
        <f>N73/N58</f>
        <v>0.98365527488855864</v>
      </c>
      <c r="I110" s="34">
        <f t="shared" ref="I110:J110" si="6">O73/O58</f>
        <v>0.98203592814371254</v>
      </c>
      <c r="J110" s="34">
        <f t="shared" si="6"/>
        <v>0.98365527488855864</v>
      </c>
      <c r="K110" s="118"/>
      <c r="L110" s="34" t="s">
        <v>217</v>
      </c>
      <c r="M110" s="23"/>
      <c r="N110" s="165"/>
      <c r="O110" s="165"/>
      <c r="P110" s="165"/>
    </row>
    <row r="111" spans="1:27" s="18" customFormat="1" x14ac:dyDescent="0.25">
      <c r="A111" s="23"/>
      <c r="B111" s="23"/>
      <c r="C111" s="23"/>
      <c r="D111" s="23"/>
      <c r="E111" s="23"/>
      <c r="F111" s="23"/>
      <c r="G111" s="23"/>
      <c r="H111" s="23"/>
      <c r="I111" s="23"/>
      <c r="J111" s="118"/>
      <c r="K111" s="118"/>
      <c r="L111" s="34"/>
      <c r="M111" s="23"/>
      <c r="N111" s="165"/>
      <c r="O111" s="165"/>
      <c r="P111" s="165"/>
    </row>
    <row r="112" spans="1:27" s="18" customFormat="1" x14ac:dyDescent="0.25">
      <c r="A112" s="23"/>
      <c r="B112" s="23"/>
      <c r="C112" s="23"/>
      <c r="D112" s="23"/>
      <c r="E112" s="23"/>
      <c r="F112" s="23"/>
      <c r="G112" s="23"/>
      <c r="H112" s="23"/>
      <c r="I112" s="23"/>
      <c r="J112" s="118"/>
      <c r="K112" s="118"/>
      <c r="L112" s="34"/>
      <c r="M112" s="23"/>
      <c r="N112" s="165"/>
      <c r="O112" s="165"/>
      <c r="P112" s="165"/>
    </row>
    <row r="113" spans="1:16" s="18" customFormat="1" x14ac:dyDescent="0.25">
      <c r="A113" s="23"/>
      <c r="B113" s="23"/>
      <c r="C113" s="23"/>
      <c r="D113" s="23"/>
      <c r="E113" s="23"/>
      <c r="F113" s="23"/>
      <c r="G113" s="23"/>
      <c r="H113" s="23"/>
      <c r="I113" s="23"/>
      <c r="J113" s="118"/>
      <c r="K113" s="118"/>
      <c r="L113" s="34"/>
      <c r="M113" s="23"/>
      <c r="N113" s="165"/>
      <c r="O113" s="165"/>
      <c r="P113" s="165"/>
    </row>
    <row r="114" spans="1:16" s="18" customFormat="1" x14ac:dyDescent="0.25">
      <c r="A114" s="23"/>
      <c r="B114" s="23"/>
      <c r="C114" s="23"/>
      <c r="D114" s="23"/>
      <c r="E114" s="23"/>
      <c r="F114" s="23"/>
      <c r="G114" s="23"/>
      <c r="H114" s="23"/>
      <c r="I114" s="23"/>
      <c r="J114" s="118"/>
      <c r="K114" s="118"/>
      <c r="L114" s="34"/>
      <c r="M114" s="23"/>
      <c r="N114" s="165"/>
      <c r="O114" s="165"/>
      <c r="P114" s="165"/>
    </row>
    <row r="115" spans="1:16" s="18" customFormat="1" x14ac:dyDescent="0.25">
      <c r="A115" s="23"/>
      <c r="B115" s="23"/>
      <c r="C115" s="23"/>
      <c r="D115" s="23"/>
      <c r="E115" s="23"/>
      <c r="F115" s="23"/>
      <c r="G115" s="23"/>
      <c r="H115" s="23"/>
      <c r="I115" s="23"/>
      <c r="J115" s="118"/>
      <c r="K115" s="118"/>
      <c r="L115" s="34"/>
      <c r="M115" s="23"/>
      <c r="N115" s="165"/>
      <c r="O115" s="165"/>
      <c r="P115" s="165"/>
    </row>
    <row r="116" spans="1:16" s="18" customFormat="1" x14ac:dyDescent="0.25">
      <c r="A116" s="23"/>
      <c r="B116" s="23"/>
      <c r="C116" s="23"/>
      <c r="D116" s="23"/>
      <c r="E116" s="23"/>
      <c r="F116" s="23"/>
      <c r="G116" s="23"/>
      <c r="H116" s="23"/>
      <c r="I116" s="23"/>
      <c r="J116" s="118"/>
      <c r="K116" s="118"/>
      <c r="L116" s="34"/>
      <c r="M116" s="23"/>
      <c r="N116" s="165"/>
      <c r="O116" s="165"/>
      <c r="P116" s="165"/>
    </row>
    <row r="117" spans="1:16" s="18" customFormat="1" x14ac:dyDescent="0.25">
      <c r="A117" s="23"/>
      <c r="B117" s="23"/>
      <c r="C117" s="23"/>
      <c r="D117" s="23"/>
      <c r="E117" s="23"/>
      <c r="F117" s="23"/>
      <c r="G117" s="23"/>
      <c r="H117" s="46"/>
      <c r="I117" s="23"/>
      <c r="J117" s="118"/>
      <c r="K117" s="118"/>
      <c r="L117" s="34"/>
      <c r="M117" s="23"/>
      <c r="N117" s="165"/>
      <c r="O117" s="165"/>
      <c r="P117" s="165"/>
    </row>
    <row r="118" spans="1:16" s="18" customFormat="1" x14ac:dyDescent="0.25">
      <c r="A118" s="23"/>
      <c r="B118" s="23"/>
      <c r="C118" s="23"/>
      <c r="D118" s="23"/>
      <c r="E118" s="23"/>
      <c r="F118" s="23"/>
      <c r="G118" s="23"/>
      <c r="H118" s="23"/>
      <c r="I118" s="23"/>
      <c r="J118" s="118"/>
      <c r="K118" s="118"/>
      <c r="L118" s="34"/>
      <c r="N118" s="165"/>
      <c r="O118" s="165"/>
      <c r="P118" s="165"/>
    </row>
    <row r="119" spans="1:16" s="18" customFormat="1" x14ac:dyDescent="0.25">
      <c r="A119" s="23"/>
      <c r="B119" s="23"/>
      <c r="C119" s="23"/>
      <c r="D119" s="23"/>
      <c r="E119" s="23"/>
      <c r="F119" s="23"/>
      <c r="G119" s="23"/>
      <c r="H119" s="23"/>
      <c r="I119" s="23"/>
      <c r="J119" s="118"/>
      <c r="K119" s="118"/>
      <c r="L119" s="34"/>
      <c r="N119" s="165"/>
      <c r="O119" s="165"/>
      <c r="P119" s="165"/>
    </row>
    <row r="120" spans="1:16" s="18" customFormat="1" x14ac:dyDescent="0.25">
      <c r="A120" s="23"/>
      <c r="B120" s="23"/>
      <c r="C120" s="23"/>
      <c r="D120" s="23"/>
      <c r="E120" s="23"/>
      <c r="F120" s="23"/>
      <c r="G120" s="23"/>
      <c r="H120" s="23"/>
      <c r="I120" s="23"/>
      <c r="J120" s="118"/>
      <c r="K120" s="118"/>
      <c r="L120" s="34"/>
      <c r="N120" s="165"/>
      <c r="O120" s="165"/>
      <c r="P120" s="165"/>
    </row>
    <row r="121" spans="1:16" s="18" customFormat="1" x14ac:dyDescent="0.25">
      <c r="A121" s="46" t="s">
        <v>289</v>
      </c>
      <c r="B121" s="23"/>
      <c r="C121" s="23"/>
      <c r="D121" s="23"/>
      <c r="E121" s="23"/>
      <c r="F121" s="23"/>
      <c r="G121" s="23"/>
      <c r="H121" s="23"/>
      <c r="I121" s="23"/>
      <c r="J121" s="118"/>
      <c r="K121" s="118"/>
      <c r="L121" s="34"/>
      <c r="N121" s="165"/>
      <c r="O121" s="165"/>
      <c r="P121" s="165"/>
    </row>
    <row r="122" spans="1:16" s="18" customFormat="1" x14ac:dyDescent="0.25">
      <c r="J122" s="22"/>
      <c r="K122" s="22"/>
      <c r="L122" s="27"/>
      <c r="N122" s="165"/>
      <c r="O122" s="165"/>
      <c r="P122" s="165"/>
    </row>
    <row r="123" spans="1:16" s="18" customFormat="1" x14ac:dyDescent="0.25">
      <c r="J123" s="22"/>
      <c r="K123" s="22"/>
      <c r="L123" s="27"/>
      <c r="N123" s="165"/>
      <c r="O123" s="165"/>
      <c r="P123" s="165"/>
    </row>
    <row r="124" spans="1:16" s="18" customFormat="1" x14ac:dyDescent="0.25">
      <c r="J124" s="22"/>
      <c r="K124" s="22"/>
      <c r="L124" s="27"/>
      <c r="N124" s="165"/>
      <c r="O124" s="165"/>
      <c r="P124" s="165"/>
    </row>
    <row r="125" spans="1:16" s="18" customFormat="1" x14ac:dyDescent="0.25">
      <c r="J125" s="22"/>
      <c r="K125" s="22"/>
      <c r="L125" s="27"/>
      <c r="N125" s="165"/>
      <c r="O125" s="165"/>
      <c r="P125" s="165"/>
    </row>
    <row r="126" spans="1:16" s="18" customFormat="1" x14ac:dyDescent="0.25">
      <c r="J126" s="22"/>
      <c r="K126" s="22"/>
      <c r="L126" s="27"/>
      <c r="N126" s="165"/>
      <c r="O126" s="165"/>
      <c r="P126" s="165"/>
    </row>
    <row r="127" spans="1:16" s="18" customFormat="1" x14ac:dyDescent="0.25">
      <c r="J127" s="22"/>
      <c r="K127" s="22"/>
      <c r="L127" s="27"/>
      <c r="N127" s="165"/>
      <c r="O127" s="165"/>
      <c r="P127" s="165"/>
    </row>
    <row r="128" spans="1:16" s="18" customFormat="1" x14ac:dyDescent="0.25">
      <c r="J128" s="22"/>
      <c r="K128" s="22"/>
      <c r="L128" s="27"/>
      <c r="N128" s="165"/>
      <c r="O128" s="165"/>
      <c r="P128" s="165"/>
    </row>
    <row r="129" spans="1:27" s="18" customFormat="1" x14ac:dyDescent="0.25">
      <c r="J129" s="22"/>
      <c r="K129" s="22"/>
      <c r="L129" s="27"/>
      <c r="N129" s="165"/>
      <c r="O129" s="165"/>
      <c r="P129" s="165"/>
    </row>
    <row r="130" spans="1:27" s="18" customFormat="1" x14ac:dyDescent="0.25">
      <c r="J130" s="22"/>
      <c r="K130" s="22"/>
      <c r="L130" s="27"/>
      <c r="N130" s="165"/>
      <c r="O130" s="165"/>
      <c r="P130" s="165"/>
    </row>
    <row r="131" spans="1:27" s="18" customFormat="1" x14ac:dyDescent="0.25">
      <c r="J131" s="22"/>
      <c r="K131" s="22"/>
      <c r="L131" s="27"/>
      <c r="N131" s="165"/>
      <c r="O131" s="165"/>
      <c r="P131" s="165"/>
    </row>
    <row r="132" spans="1:27" s="18" customFormat="1" x14ac:dyDescent="0.25">
      <c r="A132" s="44"/>
      <c r="J132" s="22"/>
      <c r="K132" s="22"/>
      <c r="L132" s="27"/>
      <c r="N132" s="165"/>
      <c r="O132" s="165"/>
      <c r="P132" s="165"/>
    </row>
    <row r="133" spans="1:27" s="18" customFormat="1" x14ac:dyDescent="0.25">
      <c r="A133" s="44"/>
      <c r="J133" s="22"/>
      <c r="K133" s="22"/>
      <c r="L133" s="27"/>
      <c r="N133" s="165"/>
      <c r="O133" s="165"/>
      <c r="P133" s="165"/>
    </row>
    <row r="134" spans="1:27" s="18" customFormat="1" x14ac:dyDescent="0.25">
      <c r="A134" s="44"/>
      <c r="J134" s="22"/>
      <c r="K134" s="22"/>
      <c r="L134" s="27"/>
      <c r="N134" s="165"/>
      <c r="O134" s="165"/>
      <c r="P134" s="165"/>
    </row>
    <row r="135" spans="1:27" s="18" customFormat="1" x14ac:dyDescent="0.25">
      <c r="A135" s="44"/>
      <c r="J135" s="22"/>
      <c r="K135" s="22"/>
      <c r="L135" s="27" t="s">
        <v>1</v>
      </c>
      <c r="M135" s="18" t="s">
        <v>16</v>
      </c>
      <c r="N135" s="165" t="s">
        <v>17</v>
      </c>
      <c r="O135" s="165"/>
      <c r="P135" s="165"/>
    </row>
    <row r="136" spans="1:27" s="18" customFormat="1" x14ac:dyDescent="0.25">
      <c r="A136" s="44"/>
      <c r="J136" s="22"/>
      <c r="K136" s="22"/>
      <c r="L136" s="27"/>
      <c r="N136" s="165"/>
      <c r="O136" s="165"/>
      <c r="P136" s="165"/>
    </row>
    <row r="137" spans="1:27" s="18" customFormat="1" x14ac:dyDescent="0.25">
      <c r="A137" s="44"/>
      <c r="J137" s="22"/>
      <c r="K137" s="22"/>
      <c r="L137" s="27"/>
      <c r="N137" s="165"/>
      <c r="O137" s="165"/>
      <c r="P137" s="165"/>
    </row>
    <row r="138" spans="1:27" s="18" customFormat="1" x14ac:dyDescent="0.25">
      <c r="A138" s="44"/>
      <c r="J138" s="22"/>
      <c r="K138" s="22"/>
      <c r="L138" s="27"/>
      <c r="N138" s="165"/>
      <c r="O138" s="165"/>
      <c r="P138" s="165"/>
    </row>
    <row r="139" spans="1:27" s="18" customFormat="1" x14ac:dyDescent="0.25">
      <c r="I139"/>
      <c r="J139" s="22"/>
      <c r="K139" s="22"/>
      <c r="L139" s="27"/>
      <c r="N139" s="165"/>
      <c r="O139" s="165"/>
      <c r="P139" s="165"/>
    </row>
    <row r="140" spans="1:27" s="18" customFormat="1" x14ac:dyDescent="0.25">
      <c r="A140" s="44" t="s">
        <v>123</v>
      </c>
      <c r="J140" s="22"/>
      <c r="K140" s="22"/>
      <c r="L140" s="27"/>
      <c r="N140" s="165"/>
      <c r="O140" s="165"/>
      <c r="P140" s="165"/>
      <c r="W140" s="1"/>
      <c r="X140" s="1"/>
      <c r="AA140" s="1"/>
    </row>
    <row r="141" spans="1:27" s="1" customFormat="1" x14ac:dyDescent="0.25">
      <c r="A141" s="44" t="s">
        <v>122</v>
      </c>
      <c r="G141" s="23"/>
      <c r="H141" s="23"/>
      <c r="I141" s="18"/>
      <c r="J141" s="18"/>
      <c r="K141" s="18"/>
      <c r="L141" s="18"/>
      <c r="M141" s="18"/>
      <c r="N141" s="165"/>
      <c r="O141" s="165"/>
      <c r="P141" s="165"/>
      <c r="W141" s="18"/>
      <c r="X141" s="18"/>
      <c r="AA141" s="18"/>
    </row>
    <row r="142" spans="1:27" s="18" customFormat="1" ht="21" customHeight="1" x14ac:dyDescent="0.25">
      <c r="G142" s="21"/>
      <c r="H142" s="21"/>
      <c r="I142" s="21"/>
      <c r="N142" s="165"/>
      <c r="O142" s="165"/>
      <c r="P142" s="165"/>
    </row>
    <row r="143" spans="1:27" s="18" customFormat="1" x14ac:dyDescent="0.25">
      <c r="A143" s="21"/>
      <c r="B143" s="21"/>
      <c r="C143" s="21"/>
      <c r="D143" s="21"/>
      <c r="G143" s="21"/>
      <c r="H143" s="21"/>
      <c r="I143" s="21"/>
      <c r="N143" s="165"/>
      <c r="O143" s="165"/>
      <c r="P143" s="165"/>
    </row>
    <row r="144" spans="1:27" s="18" customFormat="1" x14ac:dyDescent="0.25">
      <c r="A144" s="21"/>
      <c r="B144" s="21" t="s">
        <v>1</v>
      </c>
      <c r="C144" s="21" t="s">
        <v>16</v>
      </c>
      <c r="D144" s="21" t="s">
        <v>17</v>
      </c>
      <c r="G144" s="21"/>
      <c r="H144" s="21" t="s">
        <v>1</v>
      </c>
      <c r="I144" s="21" t="s">
        <v>16</v>
      </c>
      <c r="J144" s="21" t="s">
        <v>17</v>
      </c>
      <c r="N144" s="165"/>
      <c r="O144" s="165"/>
      <c r="P144" s="165"/>
    </row>
    <row r="145" spans="1:27" s="18" customFormat="1" x14ac:dyDescent="0.25">
      <c r="A145" s="21" t="s">
        <v>364</v>
      </c>
      <c r="B145" s="32">
        <v>1.5599999999999999E-2</v>
      </c>
      <c r="C145" s="32">
        <v>2.8E-3</v>
      </c>
      <c r="D145" s="32">
        <v>2.3999999999999998E-3</v>
      </c>
      <c r="G145" s="21" t="s">
        <v>364</v>
      </c>
      <c r="H145" s="32">
        <v>8.9999999999999993E-3</v>
      </c>
      <c r="I145" s="32">
        <v>5.1999999999999998E-3</v>
      </c>
      <c r="J145" s="32">
        <v>4.1999999999999997E-3</v>
      </c>
      <c r="K145" s="27"/>
      <c r="N145" s="165"/>
      <c r="O145" s="165"/>
      <c r="P145" s="165"/>
    </row>
    <row r="146" spans="1:27" s="18" customFormat="1" x14ac:dyDescent="0.25">
      <c r="A146" s="21" t="s">
        <v>365</v>
      </c>
      <c r="B146" s="32">
        <v>1.54E-2</v>
      </c>
      <c r="C146" s="32">
        <v>1.2999999999999999E-2</v>
      </c>
      <c r="D146" s="32">
        <v>2.2599999999999999E-2</v>
      </c>
      <c r="G146" s="21" t="s">
        <v>365</v>
      </c>
      <c r="H146" s="32">
        <v>8.5000000000000006E-3</v>
      </c>
      <c r="I146" s="32">
        <v>1.1900000000000001E-2</v>
      </c>
      <c r="J146" s="32">
        <v>1.7500000000000002E-2</v>
      </c>
      <c r="K146" s="27"/>
      <c r="N146" s="165"/>
      <c r="O146" s="165"/>
      <c r="P146" s="165"/>
    </row>
    <row r="147" spans="1:27" s="18" customFormat="1" x14ac:dyDescent="0.25">
      <c r="A147" s="21" t="s">
        <v>247</v>
      </c>
      <c r="B147" s="32">
        <v>0.31159999999999999</v>
      </c>
      <c r="C147" s="32">
        <v>3.4799999999999998E-2</v>
      </c>
      <c r="D147" s="32">
        <v>2.5399999999999999E-2</v>
      </c>
      <c r="G147" s="21" t="s">
        <v>247</v>
      </c>
      <c r="H147" s="32">
        <v>8.4900000000000003E-2</v>
      </c>
      <c r="I147" s="32">
        <v>2.0500000000000001E-2</v>
      </c>
      <c r="J147" s="32">
        <v>2.9399999999999999E-2</v>
      </c>
      <c r="K147" s="27"/>
      <c r="N147" s="165"/>
      <c r="O147" s="165"/>
      <c r="P147" s="165"/>
    </row>
    <row r="148" spans="1:27" s="18" customFormat="1" x14ac:dyDescent="0.25">
      <c r="A148" s="21" t="s">
        <v>248</v>
      </c>
      <c r="B148" s="32">
        <v>0.6573</v>
      </c>
      <c r="C148" s="32">
        <v>0.94930000000000003</v>
      </c>
      <c r="D148" s="32">
        <v>0.92959999999999998</v>
      </c>
      <c r="G148" s="21" t="s">
        <v>248</v>
      </c>
      <c r="H148" s="32">
        <v>0.98670000000000002</v>
      </c>
      <c r="I148" s="32">
        <v>0.96240000000000003</v>
      </c>
      <c r="J148" s="32">
        <v>0.94889999999999997</v>
      </c>
      <c r="K148" s="27"/>
      <c r="N148" s="165"/>
      <c r="O148" s="165"/>
      <c r="P148" s="165"/>
    </row>
    <row r="149" spans="1:27" s="18" customFormat="1" x14ac:dyDescent="0.25">
      <c r="G149" s="21"/>
      <c r="H149" s="32"/>
      <c r="I149" s="32"/>
      <c r="J149" s="32"/>
      <c r="N149" s="165"/>
      <c r="O149" s="165"/>
      <c r="P149" s="165"/>
    </row>
    <row r="150" spans="1:27" s="18" customFormat="1" x14ac:dyDescent="0.25">
      <c r="A150" s="21"/>
      <c r="B150" s="147" t="s">
        <v>1</v>
      </c>
      <c r="C150" s="147" t="s">
        <v>16</v>
      </c>
      <c r="D150" s="147" t="s">
        <v>17</v>
      </c>
      <c r="G150" s="21"/>
      <c r="H150" s="21"/>
      <c r="I150" s="21"/>
      <c r="J150" s="21"/>
      <c r="N150" s="165"/>
      <c r="O150" s="165"/>
      <c r="P150" s="165"/>
      <c r="W150" s="21"/>
      <c r="X150" s="21"/>
      <c r="AA150" s="21"/>
    </row>
    <row r="151" spans="1:27" s="21" customFormat="1" x14ac:dyDescent="0.25">
      <c r="A151" s="148" t="s">
        <v>99</v>
      </c>
      <c r="B151" s="21">
        <v>3.6</v>
      </c>
      <c r="C151" s="21">
        <v>4.2</v>
      </c>
      <c r="D151" s="21">
        <v>4.21</v>
      </c>
      <c r="N151" s="176"/>
      <c r="O151" s="176"/>
      <c r="P151" s="176"/>
      <c r="W151" s="18"/>
      <c r="X151" s="18"/>
      <c r="AA151" s="18"/>
    </row>
    <row r="152" spans="1:27" s="18" customFormat="1" x14ac:dyDescent="0.25">
      <c r="A152" s="148"/>
      <c r="B152" s="147" t="s">
        <v>1</v>
      </c>
      <c r="C152" s="147" t="s">
        <v>16</v>
      </c>
      <c r="D152" s="147" t="s">
        <v>17</v>
      </c>
      <c r="N152" s="165"/>
      <c r="O152" s="165"/>
      <c r="P152" s="165"/>
    </row>
    <row r="153" spans="1:27" s="18" customFormat="1" x14ac:dyDescent="0.25">
      <c r="A153" s="148" t="s">
        <v>99</v>
      </c>
      <c r="B153" s="186">
        <v>3.89</v>
      </c>
      <c r="C153" s="186">
        <v>4.24</v>
      </c>
      <c r="D153" s="186">
        <v>4.2300000000000004</v>
      </c>
      <c r="N153" s="165"/>
      <c r="O153" s="165"/>
      <c r="P153" s="165"/>
    </row>
    <row r="154" spans="1:27" s="18" customFormat="1" x14ac:dyDescent="0.25">
      <c r="N154" s="165"/>
      <c r="O154" s="165"/>
      <c r="P154" s="165"/>
    </row>
    <row r="155" spans="1:27" s="18" customFormat="1" x14ac:dyDescent="0.25">
      <c r="J155" s="23"/>
      <c r="K155" s="23"/>
      <c r="L155" s="23"/>
      <c r="M155" s="23"/>
      <c r="N155" s="168"/>
      <c r="O155" s="168"/>
      <c r="P155" s="168"/>
      <c r="Q155" s="23"/>
    </row>
    <row r="156" spans="1:27" s="18" customFormat="1" x14ac:dyDescent="0.25">
      <c r="J156" s="23"/>
      <c r="K156" s="23"/>
      <c r="L156" s="23"/>
      <c r="M156" s="23"/>
      <c r="N156" s="168"/>
      <c r="O156" s="168"/>
      <c r="P156" s="168"/>
      <c r="Q156" s="23"/>
    </row>
    <row r="157" spans="1:27" s="18" customFormat="1" x14ac:dyDescent="0.25">
      <c r="J157" s="23"/>
      <c r="K157" s="23"/>
      <c r="L157" s="23"/>
      <c r="M157" s="23"/>
      <c r="N157" s="168"/>
      <c r="O157" s="168"/>
      <c r="P157" s="168"/>
      <c r="Q157" s="23"/>
    </row>
    <row r="158" spans="1:27" s="18" customFormat="1" x14ac:dyDescent="0.25">
      <c r="J158" s="23"/>
      <c r="K158" s="23"/>
      <c r="L158" s="23"/>
      <c r="M158" s="23"/>
      <c r="N158" s="168"/>
      <c r="O158" s="168"/>
      <c r="P158" s="168"/>
      <c r="Q158" s="23"/>
    </row>
    <row r="159" spans="1:27" s="18" customFormat="1" x14ac:dyDescent="0.25">
      <c r="A159" s="88"/>
      <c r="J159" s="23"/>
      <c r="K159" s="23"/>
      <c r="L159" s="21"/>
      <c r="M159" s="21"/>
      <c r="N159" s="176"/>
      <c r="O159" s="176"/>
      <c r="P159" s="176"/>
      <c r="Q159" s="21"/>
    </row>
    <row r="160" spans="1:27" s="18" customFormat="1" x14ac:dyDescent="0.25">
      <c r="J160" s="23"/>
      <c r="K160" s="23"/>
      <c r="L160" s="21"/>
      <c r="M160" s="21"/>
      <c r="N160" s="176"/>
      <c r="O160" s="176"/>
      <c r="P160" s="176"/>
      <c r="Q160" s="21"/>
    </row>
    <row r="161" spans="1:17" s="18" customFormat="1" x14ac:dyDescent="0.25">
      <c r="J161" s="23"/>
      <c r="K161" s="23"/>
      <c r="L161" s="21"/>
      <c r="M161" s="21"/>
      <c r="N161" s="176"/>
      <c r="O161" s="176"/>
      <c r="P161" s="176"/>
      <c r="Q161" s="21"/>
    </row>
    <row r="162" spans="1:17" s="18" customFormat="1" x14ac:dyDescent="0.25">
      <c r="J162" s="23"/>
      <c r="K162" s="23"/>
      <c r="L162" s="21"/>
      <c r="M162" s="21"/>
      <c r="N162" s="176"/>
      <c r="O162" s="176"/>
      <c r="P162" s="176"/>
      <c r="Q162" s="21"/>
    </row>
    <row r="163" spans="1:17" s="18" customFormat="1" x14ac:dyDescent="0.25">
      <c r="J163" s="23"/>
      <c r="K163" s="23"/>
      <c r="L163" s="21"/>
      <c r="M163" s="21"/>
      <c r="N163" s="176"/>
      <c r="O163" s="176"/>
      <c r="P163" s="176"/>
      <c r="Q163" s="21"/>
    </row>
    <row r="164" spans="1:17" s="18" customFormat="1" x14ac:dyDescent="0.25">
      <c r="L164" s="21"/>
      <c r="M164" s="21"/>
      <c r="N164" s="176"/>
      <c r="O164" s="176"/>
      <c r="P164" s="176"/>
      <c r="Q164" s="21"/>
    </row>
    <row r="165" spans="1:17" s="18" customFormat="1" x14ac:dyDescent="0.25">
      <c r="L165" s="21"/>
      <c r="M165" s="21"/>
      <c r="N165" s="176"/>
      <c r="O165" s="176"/>
      <c r="P165" s="176"/>
      <c r="Q165" s="21"/>
    </row>
    <row r="166" spans="1:17" s="18" customFormat="1" x14ac:dyDescent="0.25">
      <c r="N166" s="165"/>
      <c r="O166" s="165"/>
      <c r="P166" s="165"/>
    </row>
    <row r="167" spans="1:17" s="18" customFormat="1" x14ac:dyDescent="0.25">
      <c r="N167" s="165"/>
      <c r="O167" s="165"/>
      <c r="P167" s="165"/>
    </row>
    <row r="168" spans="1:17" s="18" customFormat="1" x14ac:dyDescent="0.25">
      <c r="N168" s="165"/>
      <c r="O168" s="165"/>
      <c r="P168" s="165"/>
    </row>
    <row r="169" spans="1:17" s="18" customFormat="1" x14ac:dyDescent="0.25">
      <c r="N169" s="165"/>
      <c r="O169" s="165"/>
      <c r="P169" s="165"/>
    </row>
    <row r="170" spans="1:17" s="18" customFormat="1" x14ac:dyDescent="0.25">
      <c r="N170" s="165"/>
      <c r="O170" s="165"/>
      <c r="P170" s="165"/>
    </row>
    <row r="171" spans="1:17" s="18" customFormat="1" x14ac:dyDescent="0.25">
      <c r="A171" s="45"/>
      <c r="N171" s="165"/>
      <c r="O171" s="165"/>
      <c r="P171" s="165"/>
    </row>
    <row r="172" spans="1:17" s="18" customFormat="1" x14ac:dyDescent="0.25">
      <c r="A172" s="44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65"/>
      <c r="O172" s="165"/>
      <c r="P172" s="165"/>
    </row>
    <row r="173" spans="1:17" s="18" customFormat="1" x14ac:dyDescent="0.25">
      <c r="A173" s="44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65"/>
      <c r="O173" s="165"/>
      <c r="P173" s="165"/>
    </row>
    <row r="174" spans="1:17" s="18" customFormat="1" ht="20.25" thickBot="1" x14ac:dyDescent="0.35">
      <c r="A174" s="287" t="s">
        <v>260</v>
      </c>
      <c r="B174" s="287"/>
      <c r="C174" s="287"/>
      <c r="D174" s="287"/>
      <c r="E174" s="287"/>
      <c r="F174" s="287"/>
      <c r="G174" s="287"/>
      <c r="H174" s="287"/>
      <c r="I174" s="287"/>
      <c r="J174" s="287"/>
      <c r="K174" s="287"/>
      <c r="L174" s="287"/>
      <c r="M174" s="287"/>
      <c r="N174" s="165"/>
      <c r="O174" s="165"/>
      <c r="P174" s="165"/>
    </row>
    <row r="175" spans="1:17" s="18" customFormat="1" ht="15.75" thickTop="1" x14ac:dyDescent="0.25">
      <c r="A175" s="45"/>
      <c r="E175" s="26"/>
      <c r="F175" s="26"/>
      <c r="K175" s="26"/>
      <c r="L175" s="26"/>
      <c r="N175" s="165"/>
      <c r="O175" s="165"/>
      <c r="P175" s="165"/>
    </row>
    <row r="176" spans="1:17" s="18" customFormat="1" x14ac:dyDescent="0.25">
      <c r="A176" s="114"/>
      <c r="B176" s="111" t="s">
        <v>1</v>
      </c>
      <c r="C176" s="111" t="s">
        <v>16</v>
      </c>
      <c r="D176" s="111" t="s">
        <v>17</v>
      </c>
      <c r="E176" s="26"/>
      <c r="F176" s="26"/>
      <c r="G176" s="26"/>
      <c r="H176" s="26"/>
      <c r="I176" s="26"/>
      <c r="J176" s="26"/>
      <c r="K176" s="26"/>
      <c r="L176" s="26"/>
      <c r="N176" s="165"/>
      <c r="O176" s="165"/>
      <c r="P176" s="165"/>
    </row>
    <row r="177" spans="1:16" s="18" customFormat="1" x14ac:dyDescent="0.25">
      <c r="A177" s="114" t="s">
        <v>116</v>
      </c>
      <c r="B177" s="113">
        <v>0.51329999999999998</v>
      </c>
      <c r="C177" s="113">
        <v>0.46010000000000001</v>
      </c>
      <c r="D177" s="113">
        <v>0.38069999999999998</v>
      </c>
      <c r="E177" s="26"/>
      <c r="F177" s="26"/>
      <c r="G177" s="26" t="s">
        <v>1</v>
      </c>
      <c r="H177" s="26" t="s">
        <v>16</v>
      </c>
      <c r="I177" s="26" t="s">
        <v>17</v>
      </c>
      <c r="J177" s="26"/>
      <c r="K177" s="26"/>
      <c r="L177" s="26"/>
      <c r="N177" s="165"/>
      <c r="O177" s="165"/>
      <c r="P177" s="165"/>
    </row>
    <row r="178" spans="1:16" s="18" customFormat="1" x14ac:dyDescent="0.25">
      <c r="A178" s="114" t="s">
        <v>117</v>
      </c>
      <c r="B178" s="113">
        <v>0.32350000000000001</v>
      </c>
      <c r="C178" s="113">
        <v>0.34610000000000002</v>
      </c>
      <c r="D178" s="113">
        <v>0.4</v>
      </c>
      <c r="E178" s="26"/>
      <c r="F178" s="26"/>
      <c r="G178" s="26">
        <v>-8.5</v>
      </c>
      <c r="H178" s="26">
        <v>-8.84</v>
      </c>
      <c r="I178" s="26">
        <v>-9.4600000000000009</v>
      </c>
      <c r="J178" s="26"/>
      <c r="K178" s="26"/>
      <c r="L178" s="26"/>
      <c r="N178" s="165"/>
      <c r="O178" s="165"/>
      <c r="P178" s="165"/>
    </row>
    <row r="179" spans="1:16" s="18" customFormat="1" x14ac:dyDescent="0.25">
      <c r="A179" s="114" t="s">
        <v>118</v>
      </c>
      <c r="B179" s="113">
        <v>0.14269999999999999</v>
      </c>
      <c r="C179" s="113">
        <v>0.17699999999999999</v>
      </c>
      <c r="D179" s="113">
        <v>0.1852</v>
      </c>
      <c r="E179" s="26"/>
      <c r="F179" s="26"/>
      <c r="G179" s="26"/>
      <c r="H179" s="26"/>
      <c r="I179" s="26"/>
      <c r="J179" s="26"/>
      <c r="K179" s="26"/>
      <c r="L179" s="26"/>
      <c r="N179" s="165"/>
      <c r="O179" s="165"/>
      <c r="P179" s="165"/>
    </row>
    <row r="180" spans="1:16" s="18" customFormat="1" x14ac:dyDescent="0.25">
      <c r="A180" s="114" t="s">
        <v>119</v>
      </c>
      <c r="B180" s="113">
        <v>2.06E-2</v>
      </c>
      <c r="C180" s="113">
        <v>1.6799999999999999E-2</v>
      </c>
      <c r="D180" s="113">
        <v>3.4000000000000002E-2</v>
      </c>
      <c r="E180" s="26"/>
      <c r="F180" s="26"/>
      <c r="G180" s="26"/>
      <c r="H180" s="26"/>
      <c r="I180" s="26"/>
      <c r="J180" s="26"/>
      <c r="K180" s="26"/>
      <c r="L180" s="26"/>
      <c r="N180" s="165"/>
      <c r="O180" s="165"/>
      <c r="P180" s="165"/>
    </row>
    <row r="181" spans="1:16" s="18" customFormat="1" x14ac:dyDescent="0.25">
      <c r="A181" s="45"/>
      <c r="E181" s="26"/>
      <c r="F181" s="26"/>
      <c r="G181" s="26"/>
      <c r="H181" s="26"/>
      <c r="I181" s="26"/>
      <c r="J181" s="26"/>
      <c r="K181" s="26"/>
      <c r="L181" s="26"/>
      <c r="N181" s="165"/>
      <c r="O181" s="165"/>
      <c r="P181" s="165"/>
    </row>
    <row r="182" spans="1:16" s="18" customFormat="1" x14ac:dyDescent="0.25">
      <c r="A182" s="45"/>
      <c r="E182" s="26"/>
      <c r="F182" s="26"/>
      <c r="G182" s="26"/>
      <c r="H182" s="26"/>
      <c r="I182" s="26"/>
      <c r="J182" s="26"/>
      <c r="K182" s="26"/>
      <c r="L182" s="26"/>
      <c r="N182" s="165"/>
      <c r="O182" s="165"/>
      <c r="P182" s="165"/>
    </row>
    <row r="183" spans="1:16" s="18" customFormat="1" x14ac:dyDescent="0.25">
      <c r="A183" s="45"/>
      <c r="E183" s="26"/>
      <c r="F183" s="26"/>
      <c r="G183" s="26"/>
      <c r="H183" s="26"/>
      <c r="I183" s="26"/>
      <c r="J183" s="26"/>
      <c r="K183" s="26"/>
      <c r="L183" s="26"/>
      <c r="N183" s="165"/>
      <c r="O183" s="165"/>
      <c r="P183" s="165"/>
    </row>
    <row r="184" spans="1:16" s="18" customFormat="1" x14ac:dyDescent="0.25">
      <c r="A184" s="45"/>
      <c r="E184" s="26"/>
      <c r="F184" s="26"/>
      <c r="G184" s="26"/>
      <c r="H184" s="26"/>
      <c r="I184" s="26"/>
      <c r="J184" s="26"/>
      <c r="K184" s="26"/>
      <c r="L184" s="26"/>
      <c r="N184" s="165"/>
      <c r="O184" s="165"/>
      <c r="P184" s="165"/>
    </row>
    <row r="185" spans="1:16" s="18" customFormat="1" x14ac:dyDescent="0.25">
      <c r="A185" s="45"/>
      <c r="E185" s="26"/>
      <c r="F185" s="26"/>
      <c r="G185" s="26"/>
      <c r="H185" s="26"/>
      <c r="I185" s="26"/>
      <c r="J185" s="26"/>
      <c r="K185" s="26"/>
      <c r="L185" s="26"/>
      <c r="N185" s="165"/>
      <c r="O185" s="165"/>
      <c r="P185" s="165"/>
    </row>
    <row r="186" spans="1:16" s="18" customFormat="1" x14ac:dyDescent="0.25">
      <c r="A186" s="45"/>
      <c r="E186" s="26"/>
      <c r="F186" s="26"/>
      <c r="G186" s="26"/>
      <c r="H186" s="26"/>
      <c r="I186" s="26"/>
      <c r="J186" s="26"/>
      <c r="K186" s="26"/>
      <c r="L186" s="26"/>
      <c r="N186" s="165"/>
      <c r="O186" s="165"/>
      <c r="P186" s="165"/>
    </row>
    <row r="187" spans="1:16" s="18" customFormat="1" x14ac:dyDescent="0.25">
      <c r="A187" s="45"/>
      <c r="E187" s="26"/>
      <c r="F187" s="26"/>
      <c r="G187" s="26"/>
      <c r="H187" s="26"/>
      <c r="I187" s="26"/>
      <c r="J187" s="26"/>
      <c r="K187" s="26"/>
      <c r="L187" s="26"/>
      <c r="N187" s="165"/>
      <c r="O187" s="165"/>
      <c r="P187" s="165"/>
    </row>
    <row r="188" spans="1:16" s="18" customFormat="1" x14ac:dyDescent="0.25">
      <c r="A188" s="45"/>
      <c r="E188" s="26"/>
      <c r="F188" s="26"/>
      <c r="G188" s="26"/>
      <c r="H188" s="26"/>
      <c r="I188" s="26"/>
      <c r="J188" s="26"/>
      <c r="K188" s="26"/>
      <c r="L188" s="26"/>
      <c r="N188" s="165"/>
      <c r="O188" s="165"/>
      <c r="P188" s="165"/>
    </row>
    <row r="189" spans="1:16" s="18" customFormat="1" x14ac:dyDescent="0.25">
      <c r="A189" s="45"/>
      <c r="E189" s="26"/>
      <c r="F189" s="26"/>
      <c r="G189" s="26"/>
      <c r="H189" s="26"/>
      <c r="I189" s="26"/>
      <c r="J189" s="26"/>
      <c r="K189" s="26"/>
      <c r="L189" s="26"/>
      <c r="N189" s="165"/>
      <c r="O189" s="165"/>
      <c r="P189" s="165"/>
    </row>
    <row r="190" spans="1:16" s="18" customFormat="1" x14ac:dyDescent="0.25">
      <c r="A190" s="45"/>
      <c r="E190" s="26"/>
      <c r="F190" s="26"/>
      <c r="G190" s="26"/>
      <c r="H190" s="26"/>
      <c r="I190" s="26"/>
      <c r="J190" s="26"/>
      <c r="K190" s="26"/>
      <c r="L190" s="26"/>
      <c r="N190" s="165"/>
      <c r="O190" s="165"/>
      <c r="P190" s="165"/>
    </row>
    <row r="191" spans="1:16" s="18" customFormat="1" x14ac:dyDescent="0.25">
      <c r="A191" s="45"/>
      <c r="E191" s="26"/>
      <c r="F191" s="26"/>
      <c r="G191" s="26"/>
      <c r="H191" s="26"/>
      <c r="I191" s="26"/>
      <c r="J191" s="26"/>
      <c r="K191" s="26"/>
      <c r="L191" s="26"/>
      <c r="N191" s="165"/>
      <c r="O191" s="165"/>
      <c r="P191" s="165"/>
    </row>
    <row r="192" spans="1:16" s="18" customFormat="1" x14ac:dyDescent="0.25">
      <c r="A192" s="45"/>
      <c r="E192" s="26"/>
      <c r="F192" s="26"/>
      <c r="G192" s="26"/>
      <c r="H192" s="26"/>
      <c r="I192" s="26"/>
      <c r="J192" s="26"/>
      <c r="K192" s="26"/>
      <c r="L192" s="26"/>
      <c r="N192" s="165"/>
      <c r="O192" s="165"/>
      <c r="P192" s="165"/>
    </row>
    <row r="194" spans="1:27" s="18" customFormat="1" x14ac:dyDescent="0.25">
      <c r="A194" s="192" t="s">
        <v>141</v>
      </c>
      <c r="N194" s="165"/>
      <c r="O194" s="165"/>
      <c r="P194" s="165"/>
    </row>
    <row r="195" spans="1:27" s="18" customFormat="1" x14ac:dyDescent="0.25">
      <c r="A195" s="193"/>
      <c r="B195" s="21"/>
      <c r="C195" s="21"/>
      <c r="D195" s="21"/>
      <c r="N195" s="165"/>
      <c r="O195" s="165"/>
      <c r="P195" s="165"/>
    </row>
    <row r="196" spans="1:27" s="18" customFormat="1" x14ac:dyDescent="0.25">
      <c r="A196" s="26" t="s">
        <v>1</v>
      </c>
      <c r="B196" s="26" t="s">
        <v>16</v>
      </c>
      <c r="C196" s="26" t="s">
        <v>17</v>
      </c>
      <c r="D196" s="26"/>
      <c r="E196" s="288"/>
      <c r="F196" s="288"/>
      <c r="G196" s="288"/>
      <c r="I196" s="289"/>
      <c r="J196" s="289"/>
      <c r="K196" s="289"/>
      <c r="L196" s="289"/>
      <c r="M196" s="23"/>
      <c r="N196" s="168"/>
      <c r="O196" s="168"/>
      <c r="P196" s="168"/>
      <c r="Q196" s="23"/>
    </row>
    <row r="197" spans="1:27" s="21" customFormat="1" x14ac:dyDescent="0.25">
      <c r="A197" s="26">
        <v>0</v>
      </c>
      <c r="B197" s="26">
        <v>5.0000000000000001E-3</v>
      </c>
      <c r="C197" s="26">
        <v>0.01</v>
      </c>
      <c r="K197" s="194"/>
      <c r="N197" s="176"/>
      <c r="O197" s="176"/>
      <c r="P197" s="176"/>
    </row>
    <row r="198" spans="1:27" s="21" customFormat="1" x14ac:dyDescent="0.25">
      <c r="A198" s="193"/>
      <c r="K198" s="194"/>
      <c r="N198" s="176"/>
      <c r="O198" s="176"/>
      <c r="P198" s="176"/>
    </row>
    <row r="199" spans="1:27" s="21" customFormat="1" x14ac:dyDescent="0.25">
      <c r="A199" s="26" t="s">
        <v>1</v>
      </c>
      <c r="B199" s="26" t="s">
        <v>16</v>
      </c>
      <c r="C199" s="26" t="s">
        <v>17</v>
      </c>
      <c r="N199" s="176"/>
      <c r="O199" s="176"/>
      <c r="P199" s="176"/>
      <c r="W199" s="18"/>
      <c r="X199" s="18"/>
      <c r="AA199" s="18"/>
    </row>
    <row r="200" spans="1:27" s="18" customFormat="1" x14ac:dyDescent="0.25">
      <c r="A200" s="26">
        <v>0.25</v>
      </c>
      <c r="B200" s="26">
        <v>0.06</v>
      </c>
      <c r="C200" s="26">
        <v>7.0000000000000007E-2</v>
      </c>
      <c r="D200" s="23"/>
      <c r="F200" s="290"/>
      <c r="G200" s="290"/>
      <c r="H200" s="290"/>
      <c r="I200" s="290"/>
      <c r="J200" s="290"/>
      <c r="N200" s="165"/>
      <c r="O200" s="165"/>
      <c r="P200" s="165"/>
    </row>
    <row r="201" spans="1:27" s="18" customFormat="1" x14ac:dyDescent="0.25">
      <c r="A201" s="45"/>
      <c r="F201" s="290"/>
      <c r="G201" s="290"/>
      <c r="H201" s="290"/>
      <c r="I201" s="290"/>
      <c r="J201" s="290"/>
      <c r="N201" s="165"/>
      <c r="O201" s="165"/>
      <c r="P201" s="165"/>
    </row>
    <row r="202" spans="1:27" s="18" customFormat="1" x14ac:dyDescent="0.25">
      <c r="A202" s="45"/>
      <c r="F202" s="290"/>
      <c r="G202" s="290"/>
      <c r="H202" s="290"/>
      <c r="I202" s="290"/>
      <c r="J202" s="290"/>
      <c r="N202" s="165"/>
      <c r="O202" s="165"/>
      <c r="P202" s="165"/>
    </row>
    <row r="203" spans="1:27" s="18" customFormat="1" x14ac:dyDescent="0.25">
      <c r="A203" s="45"/>
      <c r="F203" s="290"/>
      <c r="G203" s="290"/>
      <c r="H203" s="290"/>
      <c r="I203" s="290"/>
      <c r="J203" s="290"/>
      <c r="N203" s="165"/>
      <c r="O203" s="165"/>
      <c r="P203" s="165"/>
    </row>
    <row r="204" spans="1:27" s="18" customFormat="1" x14ac:dyDescent="0.25">
      <c r="A204" s="45"/>
      <c r="F204" s="195"/>
      <c r="G204" s="195"/>
      <c r="H204" s="195"/>
      <c r="I204" s="195"/>
      <c r="J204" s="195"/>
      <c r="N204" s="165"/>
      <c r="O204" s="165"/>
      <c r="P204" s="165"/>
    </row>
    <row r="205" spans="1:27" s="18" customFormat="1" x14ac:dyDescent="0.25">
      <c r="A205" s="45"/>
      <c r="F205" s="195"/>
      <c r="G205" s="195"/>
      <c r="H205" s="195"/>
      <c r="I205" s="195"/>
      <c r="J205" s="195"/>
      <c r="N205" s="165"/>
      <c r="O205" s="165"/>
      <c r="P205" s="165"/>
    </row>
    <row r="206" spans="1:27" s="18" customFormat="1" x14ac:dyDescent="0.25">
      <c r="A206" s="45"/>
      <c r="F206" s="195"/>
      <c r="G206" s="195"/>
      <c r="H206" s="195"/>
      <c r="I206" s="195"/>
      <c r="J206" s="195"/>
      <c r="N206" s="165"/>
      <c r="O206" s="165"/>
      <c r="P206" s="165"/>
    </row>
    <row r="207" spans="1:27" s="18" customFormat="1" x14ac:dyDescent="0.25">
      <c r="A207" s="45"/>
      <c r="F207" s="195"/>
      <c r="G207" s="195"/>
      <c r="H207" s="195"/>
      <c r="I207" s="195"/>
      <c r="J207" s="195"/>
      <c r="N207" s="165"/>
      <c r="O207" s="165"/>
      <c r="P207" s="165"/>
    </row>
    <row r="208" spans="1:27" s="18" customFormat="1" x14ac:dyDescent="0.25">
      <c r="A208" s="45"/>
      <c r="F208" s="195"/>
      <c r="G208" s="195"/>
      <c r="H208" s="195"/>
      <c r="I208" s="195"/>
      <c r="J208" s="195"/>
      <c r="N208" s="165"/>
      <c r="O208" s="165"/>
      <c r="P208" s="165"/>
    </row>
    <row r="209" spans="1:16" s="18" customFormat="1" ht="14.25" customHeight="1" x14ac:dyDescent="0.25">
      <c r="A209" s="45"/>
      <c r="F209" s="195"/>
      <c r="G209" s="195"/>
      <c r="H209" s="195"/>
      <c r="I209" s="195"/>
      <c r="J209" s="195"/>
      <c r="N209" s="165"/>
      <c r="O209" s="165"/>
      <c r="P209" s="165"/>
    </row>
    <row r="210" spans="1:16" s="18" customFormat="1" x14ac:dyDescent="0.25">
      <c r="A210" s="196" t="s">
        <v>290</v>
      </c>
      <c r="M210" s="47"/>
      <c r="N210" s="177"/>
      <c r="O210" s="165"/>
      <c r="P210" s="165"/>
    </row>
    <row r="211" spans="1:16" s="18" customFormat="1" x14ac:dyDescent="0.25">
      <c r="A211" s="23"/>
      <c r="B211" s="23"/>
      <c r="C211" s="23"/>
      <c r="D211" s="23"/>
      <c r="E211" s="23"/>
      <c r="F211" s="23"/>
      <c r="G211" s="23"/>
      <c r="N211" s="165"/>
      <c r="O211" s="165"/>
      <c r="P211" s="165"/>
    </row>
    <row r="212" spans="1:16" s="18" customFormat="1" x14ac:dyDescent="0.25">
      <c r="A212" s="23"/>
      <c r="B212" s="23"/>
      <c r="C212" s="23"/>
      <c r="D212" s="23"/>
      <c r="E212" s="23"/>
      <c r="F212" s="23"/>
      <c r="G212" s="23"/>
      <c r="N212" s="165"/>
      <c r="O212" s="165"/>
      <c r="P212" s="165"/>
    </row>
    <row r="213" spans="1:16" s="18" customFormat="1" x14ac:dyDescent="0.25">
      <c r="A213" s="21"/>
      <c r="B213" s="21"/>
      <c r="C213" s="21"/>
      <c r="D213" s="21"/>
      <c r="E213" s="21"/>
      <c r="F213" s="23"/>
      <c r="G213" s="23"/>
      <c r="N213" s="165"/>
      <c r="O213" s="165"/>
      <c r="P213" s="165"/>
    </row>
    <row r="214" spans="1:16" s="18" customFormat="1" x14ac:dyDescent="0.25">
      <c r="A214" s="21"/>
      <c r="B214" s="21"/>
      <c r="C214" s="21"/>
      <c r="D214" s="21"/>
      <c r="E214" s="21"/>
      <c r="F214" s="23"/>
      <c r="G214" s="23"/>
      <c r="N214" s="165"/>
      <c r="O214" s="165"/>
      <c r="P214" s="165"/>
    </row>
    <row r="215" spans="1:16" s="18" customFormat="1" x14ac:dyDescent="0.25">
      <c r="A215" s="21"/>
      <c r="B215" s="21"/>
      <c r="C215" s="21"/>
      <c r="D215" s="21"/>
      <c r="E215" s="21"/>
      <c r="F215" s="23"/>
      <c r="G215" s="23"/>
      <c r="N215" s="165"/>
      <c r="O215" s="165"/>
      <c r="P215" s="165"/>
    </row>
    <row r="216" spans="1:16" s="18" customFormat="1" x14ac:dyDescent="0.25">
      <c r="A216" s="21"/>
      <c r="B216" s="21"/>
      <c r="C216" s="21"/>
      <c r="D216" s="21"/>
      <c r="E216" s="21"/>
      <c r="F216" s="23"/>
      <c r="G216" s="23"/>
      <c r="N216" s="165"/>
      <c r="O216" s="165"/>
      <c r="P216" s="165"/>
    </row>
    <row r="217" spans="1:16" s="18" customFormat="1" x14ac:dyDescent="0.25">
      <c r="A217" s="21"/>
      <c r="B217" s="21" t="s">
        <v>1</v>
      </c>
      <c r="C217" s="21" t="s">
        <v>16</v>
      </c>
      <c r="D217" s="21" t="s">
        <v>17</v>
      </c>
      <c r="E217" s="21"/>
      <c r="F217" s="23"/>
      <c r="G217" s="23"/>
      <c r="N217" s="165"/>
      <c r="O217" s="165"/>
      <c r="P217" s="165"/>
    </row>
    <row r="218" spans="1:16" s="18" customFormat="1" x14ac:dyDescent="0.25">
      <c r="A218" s="21" t="s">
        <v>229</v>
      </c>
      <c r="B218" s="32">
        <v>0.748</v>
      </c>
      <c r="C218" s="32">
        <v>0.747</v>
      </c>
      <c r="D218" s="32">
        <v>0.70579999999999998</v>
      </c>
      <c r="E218" s="21"/>
      <c r="F218" s="23"/>
      <c r="G218" s="23"/>
      <c r="N218" s="165"/>
      <c r="O218" s="165"/>
      <c r="P218" s="165"/>
    </row>
    <row r="219" spans="1:16" s="18" customFormat="1" x14ac:dyDescent="0.25">
      <c r="A219" s="21" t="s">
        <v>230</v>
      </c>
      <c r="B219" s="32">
        <v>0.17469999999999999</v>
      </c>
      <c r="C219" s="32">
        <v>0.1792</v>
      </c>
      <c r="D219" s="32">
        <v>0.21290000000000001</v>
      </c>
      <c r="E219" s="21"/>
      <c r="F219" s="23"/>
      <c r="G219" s="23"/>
      <c r="N219" s="165"/>
      <c r="O219" s="165"/>
      <c r="P219" s="165"/>
    </row>
    <row r="220" spans="1:16" s="18" customFormat="1" x14ac:dyDescent="0.25">
      <c r="A220" s="21" t="s">
        <v>52</v>
      </c>
      <c r="B220" s="32">
        <v>0.06</v>
      </c>
      <c r="C220" s="32">
        <v>6.4199999999999993E-2</v>
      </c>
      <c r="D220" s="32">
        <v>6.6500000000000004E-2</v>
      </c>
      <c r="E220" s="21"/>
      <c r="F220" s="23"/>
      <c r="G220" s="23"/>
      <c r="N220" s="165"/>
      <c r="O220" s="165"/>
      <c r="P220" s="165"/>
    </row>
    <row r="221" spans="1:16" s="18" customFormat="1" x14ac:dyDescent="0.25">
      <c r="A221" s="21" t="s">
        <v>53</v>
      </c>
      <c r="B221" s="32">
        <v>1.7399999999999999E-2</v>
      </c>
      <c r="C221" s="32">
        <v>9.5999999999999992E-3</v>
      </c>
      <c r="D221" s="32">
        <v>1.4800000000000001E-2</v>
      </c>
      <c r="E221" s="21"/>
      <c r="F221" s="23"/>
      <c r="G221" s="23"/>
      <c r="N221" s="165"/>
      <c r="O221" s="165"/>
      <c r="P221" s="165"/>
    </row>
    <row r="222" spans="1:16" s="18" customFormat="1" x14ac:dyDescent="0.25">
      <c r="A222" s="21"/>
      <c r="B222" s="21"/>
      <c r="C222" s="21"/>
      <c r="D222" s="21"/>
      <c r="E222" s="21"/>
      <c r="F222" s="23"/>
      <c r="G222" s="23"/>
      <c r="N222" s="165"/>
      <c r="O222" s="165"/>
      <c r="P222" s="165"/>
    </row>
    <row r="223" spans="1:16" s="18" customFormat="1" x14ac:dyDescent="0.25">
      <c r="A223" s="21"/>
      <c r="B223" s="21"/>
      <c r="C223" s="21"/>
      <c r="D223" s="21"/>
      <c r="F223" s="23"/>
      <c r="G223" s="23"/>
      <c r="N223" s="165"/>
      <c r="O223" s="165"/>
      <c r="P223" s="165"/>
    </row>
    <row r="224" spans="1:16" s="18" customFormat="1" x14ac:dyDescent="0.25">
      <c r="A224" s="21"/>
      <c r="B224" s="21"/>
      <c r="C224" s="21"/>
      <c r="D224" s="21"/>
      <c r="F224" s="23"/>
      <c r="G224" s="23"/>
      <c r="N224" s="165"/>
      <c r="O224" s="165"/>
      <c r="P224" s="165"/>
    </row>
    <row r="225" spans="1:16" s="18" customFormat="1" x14ac:dyDescent="0.25">
      <c r="A225" s="23"/>
      <c r="B225" s="23"/>
      <c r="C225" s="23"/>
      <c r="D225" s="23"/>
      <c r="E225" s="23"/>
      <c r="F225" s="23"/>
      <c r="G225" s="23"/>
      <c r="N225" s="177"/>
      <c r="O225" s="165"/>
      <c r="P225" s="165"/>
    </row>
    <row r="226" spans="1:16" s="18" customFormat="1" x14ac:dyDescent="0.25">
      <c r="A226" s="44"/>
      <c r="N226" s="165"/>
      <c r="O226" s="165"/>
      <c r="P226" s="165"/>
    </row>
    <row r="227" spans="1:16" s="18" customFormat="1" x14ac:dyDescent="0.25">
      <c r="A227" s="1"/>
      <c r="B227" s="1"/>
      <c r="C227" s="1"/>
      <c r="D227" s="1"/>
      <c r="E227" s="1"/>
      <c r="G227" s="1"/>
      <c r="H227" s="1"/>
      <c r="I227" s="1"/>
      <c r="J227" s="1"/>
      <c r="K227" s="1"/>
      <c r="L227" s="1"/>
      <c r="M227" s="1"/>
      <c r="N227" s="165"/>
      <c r="O227" s="165"/>
      <c r="P227" s="165"/>
    </row>
    <row r="228" spans="1:16" s="18" customFormat="1" x14ac:dyDescent="0.25">
      <c r="A228" s="197" t="s">
        <v>127</v>
      </c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N228" s="165"/>
      <c r="O228" s="165"/>
      <c r="P228" s="165"/>
    </row>
    <row r="229" spans="1:16" s="18" customFormat="1" x14ac:dyDescent="0.2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N229" s="165"/>
      <c r="O229" s="165"/>
      <c r="P229" s="165"/>
    </row>
    <row r="230" spans="1:16" s="18" customFormat="1" x14ac:dyDescent="0.25">
      <c r="A230" s="196" t="s">
        <v>462</v>
      </c>
      <c r="B230" s="1"/>
      <c r="C230" s="1"/>
      <c r="D230" s="1"/>
      <c r="E230" s="1"/>
      <c r="F230" s="1"/>
      <c r="H230" s="1"/>
      <c r="I230" s="1"/>
      <c r="J230" s="1"/>
      <c r="K230" s="1"/>
      <c r="L230" s="1"/>
      <c r="N230" s="165"/>
      <c r="O230" s="165"/>
      <c r="P230" s="165"/>
    </row>
    <row r="231" spans="1:16" s="18" customFormat="1" x14ac:dyDescent="0.25">
      <c r="A231" s="461" t="s">
        <v>19</v>
      </c>
      <c r="B231" s="462" t="s">
        <v>47</v>
      </c>
      <c r="C231" s="463" t="s">
        <v>44</v>
      </c>
      <c r="D231" s="463" t="s">
        <v>45</v>
      </c>
      <c r="E231" s="463" t="s">
        <v>46</v>
      </c>
      <c r="F231" s="1"/>
      <c r="N231" s="165"/>
      <c r="O231" s="165"/>
      <c r="P231" s="165"/>
    </row>
    <row r="232" spans="1:16" s="18" customFormat="1" ht="18" customHeight="1" x14ac:dyDescent="0.25">
      <c r="A232" s="198" t="s">
        <v>125</v>
      </c>
      <c r="B232" s="212">
        <v>0.99870000000000003</v>
      </c>
      <c r="C232" s="212">
        <v>0</v>
      </c>
      <c r="D232" s="212">
        <v>0</v>
      </c>
      <c r="E232" s="212">
        <v>0</v>
      </c>
      <c r="F232" s="1"/>
      <c r="N232" s="165"/>
      <c r="O232" s="165"/>
      <c r="P232" s="165"/>
    </row>
    <row r="233" spans="1:16" s="18" customFormat="1" ht="18" customHeight="1" x14ac:dyDescent="0.25">
      <c r="A233" s="464" t="s">
        <v>126</v>
      </c>
      <c r="B233" s="212">
        <v>1.2999999999999999E-3</v>
      </c>
      <c r="C233" s="212">
        <v>0</v>
      </c>
      <c r="D233" s="212">
        <v>0</v>
      </c>
      <c r="E233" s="212">
        <v>0</v>
      </c>
      <c r="F233" s="1"/>
      <c r="N233" s="165"/>
      <c r="O233" s="165"/>
      <c r="P233" s="165"/>
    </row>
    <row r="234" spans="1:16" s="18" customFormat="1" ht="18" customHeight="1" x14ac:dyDescent="0.25">
      <c r="A234" s="193"/>
      <c r="B234" s="1"/>
      <c r="C234" s="1"/>
      <c r="D234" s="1"/>
      <c r="E234" s="1"/>
      <c r="F234" s="1"/>
      <c r="G234" s="1"/>
      <c r="N234" s="165"/>
      <c r="O234" s="165"/>
      <c r="P234" s="165"/>
    </row>
    <row r="235" spans="1:16" s="18" customFormat="1" x14ac:dyDescent="0.25">
      <c r="B235" s="1"/>
      <c r="C235" s="1"/>
      <c r="D235" s="1"/>
      <c r="E235" s="1"/>
      <c r="F235" s="1"/>
      <c r="G235" s="1"/>
      <c r="N235" s="165"/>
      <c r="O235" s="165"/>
      <c r="P235" s="165"/>
    </row>
    <row r="236" spans="1:16" s="18" customFormat="1" ht="16.5" thickBot="1" x14ac:dyDescent="0.3">
      <c r="A236" s="465" t="s">
        <v>19</v>
      </c>
      <c r="B236" s="465" t="s">
        <v>47</v>
      </c>
      <c r="C236" s="466" t="s">
        <v>44</v>
      </c>
      <c r="D236" s="466" t="s">
        <v>45</v>
      </c>
      <c r="E236" s="466" t="s">
        <v>46</v>
      </c>
      <c r="F236" s="466" t="s">
        <v>278</v>
      </c>
      <c r="G236" s="466" t="s">
        <v>279</v>
      </c>
      <c r="N236" s="165"/>
      <c r="O236" s="165"/>
      <c r="P236" s="165"/>
    </row>
    <row r="237" spans="1:16" s="18" customFormat="1" ht="15.75" thickTop="1" x14ac:dyDescent="0.25">
      <c r="A237" s="467" t="s">
        <v>125</v>
      </c>
      <c r="B237" s="468">
        <v>5.5999999999999999E-3</v>
      </c>
      <c r="C237" s="468">
        <v>6.9999999999999999E-4</v>
      </c>
      <c r="D237" s="468">
        <v>1.1000000000000001E-3</v>
      </c>
      <c r="E237" s="468">
        <v>0</v>
      </c>
      <c r="F237" s="468">
        <v>0.98199999999999998</v>
      </c>
      <c r="G237" s="468">
        <v>1E-4</v>
      </c>
      <c r="N237" s="165"/>
      <c r="O237" s="165"/>
      <c r="P237" s="165"/>
    </row>
    <row r="238" spans="1:16" s="18" customFormat="1" x14ac:dyDescent="0.25">
      <c r="A238" s="467" t="s">
        <v>126</v>
      </c>
      <c r="B238" s="469">
        <v>5.0000000000000001E-3</v>
      </c>
      <c r="C238" s="469">
        <v>1.1000000000000001E-3</v>
      </c>
      <c r="D238" s="469">
        <v>2.0000000000000001E-4</v>
      </c>
      <c r="E238" s="469">
        <v>8.0000000000000004E-4</v>
      </c>
      <c r="F238" s="469">
        <v>0</v>
      </c>
      <c r="G238" s="469">
        <v>0</v>
      </c>
      <c r="N238" s="165"/>
      <c r="O238" s="165"/>
      <c r="P238" s="165"/>
    </row>
    <row r="239" spans="1:16" s="18" customFormat="1" x14ac:dyDescent="0.25">
      <c r="A239" s="1"/>
      <c r="F239" s="1"/>
      <c r="N239" s="165"/>
      <c r="O239" s="165"/>
      <c r="P239" s="165"/>
    </row>
    <row r="240" spans="1:16" s="18" customFormat="1" x14ac:dyDescent="0.25">
      <c r="F240" s="1"/>
      <c r="N240" s="165"/>
      <c r="O240" s="165"/>
      <c r="P240" s="165"/>
    </row>
    <row r="241" spans="1:25" s="18" customFormat="1" ht="15.75" thickBot="1" x14ac:dyDescent="0.3">
      <c r="A241" s="470" t="s">
        <v>19</v>
      </c>
      <c r="B241" s="471" t="s">
        <v>47</v>
      </c>
      <c r="C241" s="472" t="s">
        <v>44</v>
      </c>
      <c r="D241" s="472" t="s">
        <v>45</v>
      </c>
      <c r="E241" s="472" t="s">
        <v>46</v>
      </c>
      <c r="F241" s="473" t="s">
        <v>278</v>
      </c>
      <c r="G241" s="473" t="s">
        <v>279</v>
      </c>
      <c r="H241" s="474" t="s">
        <v>280</v>
      </c>
      <c r="N241" s="165"/>
      <c r="O241" s="165"/>
      <c r="P241" s="165"/>
    </row>
    <row r="242" spans="1:25" s="18" customFormat="1" ht="15.75" thickTop="1" x14ac:dyDescent="0.25">
      <c r="A242" s="475" t="s">
        <v>125</v>
      </c>
      <c r="B242" s="476">
        <v>1E-3</v>
      </c>
      <c r="C242" s="476">
        <v>0</v>
      </c>
      <c r="D242" s="476">
        <v>0</v>
      </c>
      <c r="E242" s="476">
        <v>0</v>
      </c>
      <c r="F242" s="468">
        <v>0.66520000000000001</v>
      </c>
      <c r="G242" s="468">
        <v>1.1999999999999999E-3</v>
      </c>
      <c r="H242" s="468">
        <v>7.5200000000000003E-2</v>
      </c>
      <c r="N242" s="165"/>
      <c r="O242" s="165"/>
      <c r="P242" s="165"/>
      <c r="W242" s="1"/>
    </row>
    <row r="243" spans="1:25" s="1" customFormat="1" x14ac:dyDescent="0.25">
      <c r="A243" s="477" t="s">
        <v>126</v>
      </c>
      <c r="B243" s="478">
        <v>0</v>
      </c>
      <c r="C243" s="478">
        <v>1E-4</v>
      </c>
      <c r="D243" s="478">
        <v>1E-4</v>
      </c>
      <c r="E243" s="478">
        <v>5.0000000000000001E-4</v>
      </c>
      <c r="F243" s="469">
        <v>0.25090000000000001</v>
      </c>
      <c r="G243" s="469">
        <v>4.1000000000000003E-3</v>
      </c>
      <c r="H243" s="469">
        <v>1.6999999999999999E-3</v>
      </c>
      <c r="I243" s="18"/>
      <c r="J243" s="18"/>
      <c r="K243" s="18"/>
      <c r="L243" s="18"/>
      <c r="M243" s="18"/>
      <c r="N243" s="68"/>
      <c r="O243" s="165"/>
      <c r="P243" s="165"/>
      <c r="X243" s="18"/>
      <c r="Y243" s="18"/>
    </row>
    <row r="244" spans="1:25" s="1" customFormat="1" ht="15" customHeight="1" x14ac:dyDescent="0.25">
      <c r="A244" s="18"/>
      <c r="B244" s="21"/>
      <c r="C244" s="21"/>
      <c r="D244" s="21"/>
      <c r="E244" s="21"/>
      <c r="N244" s="68"/>
      <c r="O244" s="68"/>
      <c r="P244" s="165"/>
      <c r="Q244" s="18"/>
    </row>
    <row r="245" spans="1:25" s="1" customFormat="1" x14ac:dyDescent="0.25">
      <c r="B245" s="21"/>
      <c r="C245" s="21"/>
      <c r="D245" s="21"/>
      <c r="E245" s="21"/>
      <c r="N245" s="68"/>
      <c r="O245" s="68"/>
      <c r="P245" s="68"/>
    </row>
    <row r="246" spans="1:25" s="1" customFormat="1" x14ac:dyDescent="0.25">
      <c r="B246" s="21"/>
      <c r="C246" s="21"/>
      <c r="D246" s="21"/>
      <c r="E246" s="21"/>
      <c r="N246" s="68"/>
      <c r="O246" s="68"/>
      <c r="P246" s="68"/>
    </row>
    <row r="247" spans="1:25" s="1" customFormat="1" x14ac:dyDescent="0.25">
      <c r="A247" s="199" t="s">
        <v>218</v>
      </c>
      <c r="B247" s="199"/>
      <c r="C247" s="199"/>
      <c r="D247" s="199"/>
      <c r="E247" s="199"/>
      <c r="N247" s="68"/>
      <c r="O247" s="68"/>
      <c r="P247" s="68"/>
    </row>
    <row r="248" spans="1:25" s="1" customFormat="1" x14ac:dyDescent="0.25">
      <c r="N248" s="68"/>
      <c r="O248" s="68"/>
      <c r="P248" s="68"/>
    </row>
    <row r="249" spans="1:25" s="1" customFormat="1" x14ac:dyDescent="0.25">
      <c r="F249" s="21"/>
      <c r="N249" s="68"/>
      <c r="O249" s="68"/>
      <c r="P249" s="68"/>
    </row>
    <row r="250" spans="1:25" s="1" customFormat="1" x14ac:dyDescent="0.25">
      <c r="N250" s="68"/>
      <c r="O250" s="68"/>
      <c r="P250" s="68"/>
    </row>
    <row r="251" spans="1:25" s="1" customFormat="1" x14ac:dyDescent="0.25">
      <c r="N251" s="68"/>
      <c r="O251" s="68"/>
      <c r="P251" s="68"/>
    </row>
    <row r="252" spans="1:25" s="1" customFormat="1" x14ac:dyDescent="0.25">
      <c r="N252" s="68"/>
      <c r="O252" s="68"/>
      <c r="P252" s="68"/>
    </row>
    <row r="253" spans="1:25" s="1" customFormat="1" x14ac:dyDescent="0.25">
      <c r="N253" s="68"/>
      <c r="O253" s="68"/>
      <c r="P253" s="68"/>
    </row>
    <row r="254" spans="1:25" s="1" customFormat="1" x14ac:dyDescent="0.25">
      <c r="N254" s="68"/>
      <c r="O254" s="68"/>
      <c r="P254" s="68"/>
    </row>
    <row r="255" spans="1:25" s="1" customFormat="1" x14ac:dyDescent="0.25">
      <c r="N255" s="68"/>
      <c r="O255" s="68"/>
      <c r="P255" s="68"/>
    </row>
    <row r="256" spans="1:25" s="1" customFormat="1" x14ac:dyDescent="0.25">
      <c r="N256" s="68"/>
      <c r="O256" s="68"/>
      <c r="P256" s="68"/>
    </row>
    <row r="257" spans="14:16" s="1" customFormat="1" x14ac:dyDescent="0.25">
      <c r="N257" s="68"/>
      <c r="O257" s="68"/>
      <c r="P257" s="68"/>
    </row>
    <row r="258" spans="14:16" s="1" customFormat="1" x14ac:dyDescent="0.25">
      <c r="N258" s="68"/>
      <c r="O258" s="68"/>
      <c r="P258" s="68"/>
    </row>
    <row r="259" spans="14:16" s="1" customFormat="1" x14ac:dyDescent="0.25">
      <c r="N259" s="68"/>
      <c r="O259" s="68"/>
      <c r="P259" s="68"/>
    </row>
    <row r="260" spans="14:16" s="1" customFormat="1" x14ac:dyDescent="0.25">
      <c r="N260" s="68"/>
      <c r="O260" s="68"/>
      <c r="P260" s="68"/>
    </row>
    <row r="261" spans="14:16" s="1" customFormat="1" x14ac:dyDescent="0.25">
      <c r="N261" s="68"/>
      <c r="O261" s="68"/>
      <c r="P261" s="68"/>
    </row>
    <row r="262" spans="14:16" s="1" customFormat="1" x14ac:dyDescent="0.25">
      <c r="N262" s="68"/>
      <c r="O262" s="68"/>
      <c r="P262" s="68"/>
    </row>
    <row r="263" spans="14:16" s="1" customFormat="1" x14ac:dyDescent="0.25">
      <c r="N263" s="68"/>
      <c r="O263" s="68"/>
      <c r="P263" s="68"/>
    </row>
    <row r="264" spans="14:16" s="1" customFormat="1" x14ac:dyDescent="0.25">
      <c r="N264" s="68"/>
      <c r="O264" s="68"/>
      <c r="P264" s="68"/>
    </row>
    <row r="265" spans="14:16" s="1" customFormat="1" x14ac:dyDescent="0.25">
      <c r="N265" s="68"/>
      <c r="O265" s="68"/>
      <c r="P265" s="68"/>
    </row>
    <row r="266" spans="14:16" s="1" customFormat="1" x14ac:dyDescent="0.25">
      <c r="N266" s="68"/>
      <c r="O266" s="68"/>
      <c r="P266" s="68"/>
    </row>
    <row r="267" spans="14:16" s="1" customFormat="1" x14ac:dyDescent="0.25">
      <c r="N267" s="68"/>
      <c r="O267" s="68"/>
      <c r="P267" s="68"/>
    </row>
    <row r="268" spans="14:16" s="1" customFormat="1" x14ac:dyDescent="0.25">
      <c r="N268" s="68"/>
      <c r="O268" s="68"/>
      <c r="P268" s="68"/>
    </row>
    <row r="269" spans="14:16" s="1" customFormat="1" x14ac:dyDescent="0.25">
      <c r="N269" s="68"/>
      <c r="O269" s="68"/>
      <c r="P269" s="68"/>
    </row>
    <row r="270" spans="14:16" s="1" customFormat="1" x14ac:dyDescent="0.25">
      <c r="N270" s="68"/>
      <c r="O270" s="68"/>
      <c r="P270" s="68"/>
    </row>
    <row r="271" spans="14:16" s="1" customFormat="1" x14ac:dyDescent="0.25">
      <c r="N271" s="68"/>
      <c r="O271" s="68"/>
      <c r="P271" s="68"/>
    </row>
    <row r="272" spans="14:16" s="1" customFormat="1" x14ac:dyDescent="0.25">
      <c r="N272" s="68"/>
      <c r="O272" s="68"/>
      <c r="P272" s="68"/>
    </row>
    <row r="273" spans="14:16" s="1" customFormat="1" x14ac:dyDescent="0.25">
      <c r="N273" s="68"/>
      <c r="O273" s="68"/>
      <c r="P273" s="68"/>
    </row>
    <row r="274" spans="14:16" s="1" customFormat="1" x14ac:dyDescent="0.25">
      <c r="N274" s="68"/>
      <c r="O274" s="68"/>
      <c r="P274" s="68"/>
    </row>
    <row r="275" spans="14:16" s="1" customFormat="1" x14ac:dyDescent="0.25">
      <c r="N275" s="68"/>
      <c r="O275" s="68"/>
      <c r="P275" s="68"/>
    </row>
    <row r="276" spans="14:16" s="1" customFormat="1" x14ac:dyDescent="0.25">
      <c r="N276" s="68"/>
      <c r="O276" s="68"/>
      <c r="P276" s="68"/>
    </row>
    <row r="277" spans="14:16" s="1" customFormat="1" x14ac:dyDescent="0.25">
      <c r="N277" s="68"/>
      <c r="O277" s="68"/>
      <c r="P277" s="68"/>
    </row>
    <row r="278" spans="14:16" s="1" customFormat="1" x14ac:dyDescent="0.25">
      <c r="N278" s="68"/>
      <c r="O278" s="68"/>
      <c r="P278" s="68"/>
    </row>
    <row r="279" spans="14:16" s="1" customFormat="1" x14ac:dyDescent="0.25">
      <c r="N279" s="68"/>
      <c r="O279" s="68"/>
      <c r="P279" s="68"/>
    </row>
    <row r="280" spans="14:16" s="1" customFormat="1" x14ac:dyDescent="0.25">
      <c r="N280" s="68"/>
      <c r="O280" s="68"/>
      <c r="P280" s="68"/>
    </row>
    <row r="281" spans="14:16" s="1" customFormat="1" x14ac:dyDescent="0.25">
      <c r="N281" s="68"/>
      <c r="O281" s="68"/>
      <c r="P281" s="68"/>
    </row>
    <row r="282" spans="14:16" s="1" customFormat="1" x14ac:dyDescent="0.25">
      <c r="N282" s="68"/>
      <c r="O282" s="68"/>
      <c r="P282" s="68"/>
    </row>
    <row r="283" spans="14:16" s="1" customFormat="1" x14ac:dyDescent="0.25">
      <c r="N283" s="68"/>
      <c r="O283" s="68"/>
      <c r="P283" s="68"/>
    </row>
    <row r="284" spans="14:16" s="1" customFormat="1" x14ac:dyDescent="0.25">
      <c r="N284" s="68"/>
      <c r="O284" s="68"/>
      <c r="P284" s="68"/>
    </row>
    <row r="285" spans="14:16" s="1" customFormat="1" x14ac:dyDescent="0.25">
      <c r="N285" s="68"/>
      <c r="O285" s="68"/>
      <c r="P285" s="68"/>
    </row>
    <row r="286" spans="14:16" s="1" customFormat="1" x14ac:dyDescent="0.25">
      <c r="N286" s="68"/>
      <c r="O286" s="68"/>
      <c r="P286" s="68"/>
    </row>
    <row r="287" spans="14:16" s="1" customFormat="1" x14ac:dyDescent="0.25">
      <c r="N287" s="68"/>
      <c r="O287" s="68"/>
      <c r="P287" s="68"/>
    </row>
    <row r="288" spans="14:16" s="1" customFormat="1" x14ac:dyDescent="0.25">
      <c r="N288" s="68"/>
      <c r="O288" s="68"/>
      <c r="P288" s="68"/>
    </row>
    <row r="289" spans="14:16" s="1" customFormat="1" x14ac:dyDescent="0.25">
      <c r="N289" s="68"/>
      <c r="O289" s="68"/>
      <c r="P289" s="68"/>
    </row>
    <row r="290" spans="14:16" s="1" customFormat="1" x14ac:dyDescent="0.25">
      <c r="N290" s="68"/>
      <c r="O290" s="68"/>
      <c r="P290" s="68"/>
    </row>
    <row r="291" spans="14:16" s="1" customFormat="1" x14ac:dyDescent="0.25">
      <c r="N291" s="68"/>
      <c r="O291" s="68"/>
      <c r="P291" s="68"/>
    </row>
    <row r="292" spans="14:16" s="1" customFormat="1" x14ac:dyDescent="0.25">
      <c r="N292" s="68"/>
      <c r="O292" s="68"/>
      <c r="P292" s="68"/>
    </row>
    <row r="293" spans="14:16" s="1" customFormat="1" x14ac:dyDescent="0.25">
      <c r="N293" s="68"/>
      <c r="O293" s="68"/>
      <c r="P293" s="68"/>
    </row>
    <row r="294" spans="14:16" s="1" customFormat="1" x14ac:dyDescent="0.25">
      <c r="N294" s="68"/>
      <c r="O294" s="68"/>
      <c r="P294" s="68"/>
    </row>
    <row r="295" spans="14:16" s="1" customFormat="1" x14ac:dyDescent="0.25">
      <c r="N295" s="68"/>
      <c r="O295" s="68"/>
      <c r="P295" s="68"/>
    </row>
    <row r="296" spans="14:16" s="1" customFormat="1" x14ac:dyDescent="0.25">
      <c r="N296" s="68"/>
      <c r="O296" s="68"/>
      <c r="P296" s="68"/>
    </row>
    <row r="297" spans="14:16" s="1" customFormat="1" x14ac:dyDescent="0.25">
      <c r="N297" s="68"/>
      <c r="O297" s="68"/>
      <c r="P297" s="68"/>
    </row>
    <row r="298" spans="14:16" s="1" customFormat="1" x14ac:dyDescent="0.25">
      <c r="N298" s="68"/>
      <c r="O298" s="68"/>
      <c r="P298" s="68"/>
    </row>
    <row r="299" spans="14:16" s="1" customFormat="1" x14ac:dyDescent="0.25">
      <c r="N299" s="68"/>
      <c r="O299" s="68"/>
      <c r="P299" s="68"/>
    </row>
    <row r="300" spans="14:16" s="1" customFormat="1" x14ac:dyDescent="0.25">
      <c r="N300" s="68"/>
      <c r="O300" s="68"/>
      <c r="P300" s="68"/>
    </row>
    <row r="301" spans="14:16" s="1" customFormat="1" x14ac:dyDescent="0.25">
      <c r="N301" s="68"/>
      <c r="O301" s="68"/>
      <c r="P301" s="68"/>
    </row>
    <row r="302" spans="14:16" s="1" customFormat="1" x14ac:dyDescent="0.25">
      <c r="N302" s="68"/>
      <c r="O302" s="68"/>
      <c r="P302" s="68"/>
    </row>
    <row r="303" spans="14:16" s="1" customFormat="1" x14ac:dyDescent="0.25">
      <c r="N303" s="68"/>
      <c r="O303" s="68"/>
      <c r="P303" s="68"/>
    </row>
    <row r="304" spans="14:16" s="1" customFormat="1" x14ac:dyDescent="0.25">
      <c r="N304" s="68"/>
      <c r="O304" s="68"/>
      <c r="P304" s="68"/>
    </row>
    <row r="305" spans="14:16" s="1" customFormat="1" x14ac:dyDescent="0.25">
      <c r="N305" s="68"/>
      <c r="O305" s="68"/>
      <c r="P305" s="68"/>
    </row>
    <row r="306" spans="14:16" s="1" customFormat="1" x14ac:dyDescent="0.25">
      <c r="N306" s="68"/>
      <c r="O306" s="68"/>
      <c r="P306" s="68"/>
    </row>
    <row r="307" spans="14:16" s="1" customFormat="1" x14ac:dyDescent="0.25">
      <c r="N307" s="68"/>
      <c r="O307" s="68"/>
      <c r="P307" s="68"/>
    </row>
    <row r="308" spans="14:16" s="1" customFormat="1" x14ac:dyDescent="0.25">
      <c r="N308" s="68"/>
      <c r="O308" s="68"/>
      <c r="P308" s="68"/>
    </row>
    <row r="309" spans="14:16" s="1" customFormat="1" x14ac:dyDescent="0.25">
      <c r="N309" s="68"/>
      <c r="O309" s="68"/>
      <c r="P309" s="68"/>
    </row>
    <row r="310" spans="14:16" s="1" customFormat="1" x14ac:dyDescent="0.25">
      <c r="N310" s="68"/>
      <c r="O310" s="68"/>
      <c r="P310" s="68"/>
    </row>
    <row r="311" spans="14:16" s="1" customFormat="1" x14ac:dyDescent="0.25">
      <c r="N311" s="68"/>
      <c r="O311" s="68"/>
      <c r="P311" s="68"/>
    </row>
    <row r="312" spans="14:16" s="1" customFormat="1" x14ac:dyDescent="0.25">
      <c r="N312" s="68"/>
      <c r="O312" s="68"/>
      <c r="P312" s="68"/>
    </row>
    <row r="313" spans="14:16" s="1" customFormat="1" x14ac:dyDescent="0.25">
      <c r="N313" s="68"/>
      <c r="O313" s="68"/>
      <c r="P313" s="68"/>
    </row>
    <row r="314" spans="14:16" s="1" customFormat="1" x14ac:dyDescent="0.25">
      <c r="N314" s="68"/>
      <c r="O314" s="68"/>
      <c r="P314" s="68"/>
    </row>
    <row r="315" spans="14:16" s="1" customFormat="1" x14ac:dyDescent="0.25">
      <c r="N315" s="68"/>
      <c r="O315" s="68"/>
      <c r="P315" s="68"/>
    </row>
    <row r="316" spans="14:16" s="1" customFormat="1" x14ac:dyDescent="0.25">
      <c r="N316" s="68"/>
      <c r="O316" s="68"/>
      <c r="P316" s="68"/>
    </row>
    <row r="317" spans="14:16" s="1" customFormat="1" x14ac:dyDescent="0.25">
      <c r="N317" s="68"/>
      <c r="O317" s="68"/>
      <c r="P317" s="68"/>
    </row>
    <row r="318" spans="14:16" s="1" customFormat="1" x14ac:dyDescent="0.25">
      <c r="N318" s="68"/>
      <c r="O318" s="68"/>
      <c r="P318" s="68"/>
    </row>
    <row r="319" spans="14:16" s="1" customFormat="1" x14ac:dyDescent="0.25">
      <c r="N319" s="68"/>
      <c r="O319" s="68"/>
      <c r="P319" s="68"/>
    </row>
    <row r="320" spans="14:16" s="1" customFormat="1" x14ac:dyDescent="0.25">
      <c r="N320" s="68"/>
      <c r="O320" s="68"/>
      <c r="P320" s="68"/>
    </row>
    <row r="321" spans="14:16" s="1" customFormat="1" x14ac:dyDescent="0.25">
      <c r="N321" s="68"/>
      <c r="O321" s="68"/>
      <c r="P321" s="68"/>
    </row>
    <row r="322" spans="14:16" s="1" customFormat="1" x14ac:dyDescent="0.25">
      <c r="N322" s="68"/>
      <c r="O322" s="68"/>
      <c r="P322" s="68"/>
    </row>
    <row r="323" spans="14:16" s="1" customFormat="1" x14ac:dyDescent="0.25">
      <c r="N323" s="68"/>
      <c r="O323" s="68"/>
      <c r="P323" s="68"/>
    </row>
    <row r="324" spans="14:16" s="1" customFormat="1" x14ac:dyDescent="0.25">
      <c r="N324" s="68"/>
      <c r="O324" s="68"/>
      <c r="P324" s="68"/>
    </row>
    <row r="325" spans="14:16" s="1" customFormat="1" x14ac:dyDescent="0.25">
      <c r="N325" s="68"/>
      <c r="O325" s="68"/>
      <c r="P325" s="68"/>
    </row>
    <row r="326" spans="14:16" s="1" customFormat="1" x14ac:dyDescent="0.25">
      <c r="N326" s="68"/>
      <c r="O326" s="68"/>
      <c r="P326" s="68"/>
    </row>
    <row r="327" spans="14:16" s="1" customFormat="1" x14ac:dyDescent="0.25">
      <c r="N327" s="68"/>
      <c r="O327" s="68"/>
      <c r="P327" s="68"/>
    </row>
    <row r="328" spans="14:16" s="1" customFormat="1" x14ac:dyDescent="0.25">
      <c r="N328" s="68"/>
      <c r="O328" s="68"/>
      <c r="P328" s="68"/>
    </row>
    <row r="329" spans="14:16" s="1" customFormat="1" x14ac:dyDescent="0.25">
      <c r="N329" s="68"/>
      <c r="O329" s="68"/>
      <c r="P329" s="68"/>
    </row>
    <row r="330" spans="14:16" s="1" customFormat="1" x14ac:dyDescent="0.25">
      <c r="N330" s="68"/>
      <c r="O330" s="68"/>
      <c r="P330" s="68"/>
    </row>
    <row r="331" spans="14:16" s="1" customFormat="1" x14ac:dyDescent="0.25">
      <c r="N331" s="68"/>
      <c r="O331" s="68"/>
      <c r="P331" s="68"/>
    </row>
    <row r="332" spans="14:16" s="1" customFormat="1" x14ac:dyDescent="0.25">
      <c r="N332" s="68"/>
      <c r="O332" s="68"/>
      <c r="P332" s="68"/>
    </row>
    <row r="333" spans="14:16" s="1" customFormat="1" x14ac:dyDescent="0.25">
      <c r="N333" s="68"/>
      <c r="O333" s="68"/>
      <c r="P333" s="68"/>
    </row>
    <row r="334" spans="14:16" s="1" customFormat="1" x14ac:dyDescent="0.25">
      <c r="N334" s="68"/>
      <c r="O334" s="68"/>
      <c r="P334" s="68"/>
    </row>
    <row r="335" spans="14:16" s="1" customFormat="1" x14ac:dyDescent="0.25">
      <c r="N335" s="68"/>
      <c r="O335" s="68"/>
      <c r="P335" s="68"/>
    </row>
    <row r="336" spans="14:16" s="1" customFormat="1" x14ac:dyDescent="0.25">
      <c r="N336" s="68"/>
      <c r="O336" s="68"/>
      <c r="P336" s="68"/>
    </row>
    <row r="337" spans="14:16" s="1" customFormat="1" x14ac:dyDescent="0.25">
      <c r="N337" s="68"/>
      <c r="O337" s="68"/>
      <c r="P337" s="68"/>
    </row>
    <row r="338" spans="14:16" s="1" customFormat="1" x14ac:dyDescent="0.25">
      <c r="N338" s="68"/>
      <c r="O338" s="68"/>
      <c r="P338" s="68"/>
    </row>
    <row r="339" spans="14:16" s="1" customFormat="1" x14ac:dyDescent="0.25">
      <c r="N339" s="68"/>
      <c r="O339" s="68"/>
      <c r="P339" s="68"/>
    </row>
    <row r="340" spans="14:16" s="1" customFormat="1" x14ac:dyDescent="0.25">
      <c r="N340" s="68"/>
      <c r="O340" s="68"/>
      <c r="P340" s="68"/>
    </row>
    <row r="341" spans="14:16" s="1" customFormat="1" x14ac:dyDescent="0.25">
      <c r="N341" s="68"/>
      <c r="O341" s="68"/>
      <c r="P341" s="68"/>
    </row>
    <row r="342" spans="14:16" s="1" customFormat="1" x14ac:dyDescent="0.25">
      <c r="N342" s="68"/>
      <c r="O342" s="68"/>
      <c r="P342" s="68"/>
    </row>
    <row r="343" spans="14:16" s="1" customFormat="1" x14ac:dyDescent="0.25">
      <c r="N343" s="68"/>
      <c r="O343" s="68"/>
      <c r="P343" s="68"/>
    </row>
    <row r="344" spans="14:16" s="1" customFormat="1" x14ac:dyDescent="0.25">
      <c r="N344" s="68"/>
      <c r="O344" s="68"/>
      <c r="P344" s="68"/>
    </row>
    <row r="345" spans="14:16" s="1" customFormat="1" x14ac:dyDescent="0.25">
      <c r="N345" s="68"/>
      <c r="O345" s="68"/>
      <c r="P345" s="68"/>
    </row>
    <row r="346" spans="14:16" s="1" customFormat="1" x14ac:dyDescent="0.25">
      <c r="N346" s="68"/>
      <c r="O346" s="68"/>
      <c r="P346" s="68"/>
    </row>
    <row r="347" spans="14:16" s="1" customFormat="1" x14ac:dyDescent="0.25">
      <c r="N347" s="68"/>
      <c r="O347" s="68"/>
      <c r="P347" s="68"/>
    </row>
    <row r="348" spans="14:16" s="1" customFormat="1" x14ac:dyDescent="0.25">
      <c r="N348" s="68"/>
      <c r="O348" s="68"/>
      <c r="P348" s="68"/>
    </row>
    <row r="349" spans="14:16" s="1" customFormat="1" x14ac:dyDescent="0.25">
      <c r="N349" s="68"/>
      <c r="O349" s="68"/>
      <c r="P349" s="68"/>
    </row>
    <row r="350" spans="14:16" s="1" customFormat="1" x14ac:dyDescent="0.25">
      <c r="N350" s="68"/>
      <c r="O350" s="68"/>
      <c r="P350" s="68"/>
    </row>
    <row r="351" spans="14:16" s="1" customFormat="1" x14ac:dyDescent="0.25">
      <c r="N351" s="68"/>
      <c r="O351" s="68"/>
      <c r="P351" s="68"/>
    </row>
    <row r="352" spans="14:16" s="1" customFormat="1" x14ac:dyDescent="0.25">
      <c r="N352" s="68"/>
      <c r="O352" s="68"/>
      <c r="P352" s="68"/>
    </row>
    <row r="353" spans="14:16" s="1" customFormat="1" x14ac:dyDescent="0.25">
      <c r="N353" s="68"/>
      <c r="O353" s="68"/>
      <c r="P353" s="68"/>
    </row>
    <row r="354" spans="14:16" s="1" customFormat="1" x14ac:dyDescent="0.25">
      <c r="N354" s="68"/>
      <c r="O354" s="68"/>
      <c r="P354" s="68"/>
    </row>
    <row r="355" spans="14:16" s="1" customFormat="1" x14ac:dyDescent="0.25">
      <c r="N355" s="68"/>
      <c r="O355" s="68"/>
      <c r="P355" s="68"/>
    </row>
    <row r="356" spans="14:16" s="1" customFormat="1" x14ac:dyDescent="0.25">
      <c r="N356" s="68"/>
      <c r="O356" s="68"/>
      <c r="P356" s="68"/>
    </row>
    <row r="357" spans="14:16" s="1" customFormat="1" x14ac:dyDescent="0.25">
      <c r="N357" s="68"/>
      <c r="O357" s="68"/>
      <c r="P357" s="68"/>
    </row>
    <row r="358" spans="14:16" s="1" customFormat="1" x14ac:dyDescent="0.25">
      <c r="N358" s="68"/>
      <c r="O358" s="68"/>
      <c r="P358" s="68"/>
    </row>
    <row r="359" spans="14:16" s="1" customFormat="1" x14ac:dyDescent="0.25">
      <c r="N359" s="68"/>
      <c r="O359" s="68"/>
      <c r="P359" s="68"/>
    </row>
    <row r="360" spans="14:16" s="1" customFormat="1" x14ac:dyDescent="0.25">
      <c r="N360" s="68"/>
      <c r="O360" s="68"/>
      <c r="P360" s="68"/>
    </row>
    <row r="361" spans="14:16" s="1" customFormat="1" x14ac:dyDescent="0.25">
      <c r="N361" s="68"/>
      <c r="O361" s="68"/>
      <c r="P361" s="68"/>
    </row>
    <row r="362" spans="14:16" s="1" customFormat="1" x14ac:dyDescent="0.25">
      <c r="N362" s="68"/>
      <c r="O362" s="68"/>
      <c r="P362" s="68"/>
    </row>
    <row r="363" spans="14:16" s="1" customFormat="1" x14ac:dyDescent="0.25">
      <c r="N363" s="68"/>
      <c r="O363" s="68"/>
      <c r="P363" s="68"/>
    </row>
    <row r="364" spans="14:16" s="1" customFormat="1" x14ac:dyDescent="0.25">
      <c r="N364" s="68"/>
      <c r="O364" s="68"/>
      <c r="P364" s="68"/>
    </row>
    <row r="365" spans="14:16" s="1" customFormat="1" x14ac:dyDescent="0.25">
      <c r="N365" s="68"/>
      <c r="O365" s="68"/>
      <c r="P365" s="68"/>
    </row>
    <row r="366" spans="14:16" s="1" customFormat="1" x14ac:dyDescent="0.25">
      <c r="N366" s="68"/>
      <c r="O366" s="68"/>
      <c r="P366" s="68"/>
    </row>
    <row r="367" spans="14:16" s="1" customFormat="1" x14ac:dyDescent="0.25">
      <c r="N367" s="68"/>
      <c r="O367" s="68"/>
      <c r="P367" s="68"/>
    </row>
    <row r="368" spans="14:16" s="1" customFormat="1" x14ac:dyDescent="0.25">
      <c r="N368" s="68"/>
      <c r="O368" s="68"/>
      <c r="P368" s="68"/>
    </row>
    <row r="369" spans="14:16" s="1" customFormat="1" x14ac:dyDescent="0.25">
      <c r="N369" s="68"/>
      <c r="O369" s="68"/>
      <c r="P369" s="68"/>
    </row>
    <row r="370" spans="14:16" s="1" customFormat="1" x14ac:dyDescent="0.25">
      <c r="N370" s="68"/>
      <c r="O370" s="68"/>
      <c r="P370" s="68"/>
    </row>
    <row r="371" spans="14:16" s="1" customFormat="1" x14ac:dyDescent="0.25">
      <c r="N371" s="68"/>
      <c r="O371" s="68"/>
      <c r="P371" s="68"/>
    </row>
    <row r="372" spans="14:16" s="1" customFormat="1" x14ac:dyDescent="0.25">
      <c r="N372" s="68"/>
      <c r="O372" s="68"/>
      <c r="P372" s="68"/>
    </row>
    <row r="373" spans="14:16" s="1" customFormat="1" x14ac:dyDescent="0.25">
      <c r="N373" s="68"/>
      <c r="O373" s="68"/>
      <c r="P373" s="68"/>
    </row>
    <row r="374" spans="14:16" s="1" customFormat="1" x14ac:dyDescent="0.25">
      <c r="N374" s="68"/>
      <c r="O374" s="68"/>
      <c r="P374" s="68"/>
    </row>
    <row r="375" spans="14:16" s="1" customFormat="1" x14ac:dyDescent="0.25">
      <c r="N375" s="68"/>
      <c r="O375" s="68"/>
      <c r="P375" s="68"/>
    </row>
    <row r="376" spans="14:16" s="1" customFormat="1" x14ac:dyDescent="0.25">
      <c r="N376" s="68"/>
      <c r="O376" s="68"/>
      <c r="P376" s="68"/>
    </row>
    <row r="377" spans="14:16" s="1" customFormat="1" x14ac:dyDescent="0.25">
      <c r="N377" s="68"/>
      <c r="O377" s="68"/>
      <c r="P377" s="68"/>
    </row>
    <row r="378" spans="14:16" s="1" customFormat="1" x14ac:dyDescent="0.25">
      <c r="N378" s="68"/>
      <c r="O378" s="68"/>
      <c r="P378" s="68"/>
    </row>
    <row r="379" spans="14:16" s="1" customFormat="1" x14ac:dyDescent="0.25">
      <c r="N379" s="68"/>
      <c r="O379" s="68"/>
      <c r="P379" s="68"/>
    </row>
    <row r="380" spans="14:16" s="1" customFormat="1" x14ac:dyDescent="0.25">
      <c r="N380" s="68"/>
      <c r="O380" s="68"/>
      <c r="P380" s="68"/>
    </row>
    <row r="381" spans="14:16" s="1" customFormat="1" x14ac:dyDescent="0.25">
      <c r="N381" s="68"/>
      <c r="O381" s="68"/>
      <c r="P381" s="68"/>
    </row>
    <row r="382" spans="14:16" s="1" customFormat="1" x14ac:dyDescent="0.25">
      <c r="N382" s="68"/>
      <c r="O382" s="68"/>
      <c r="P382" s="68"/>
    </row>
    <row r="383" spans="14:16" s="1" customFormat="1" x14ac:dyDescent="0.25">
      <c r="N383" s="68"/>
      <c r="O383" s="68"/>
      <c r="P383" s="68"/>
    </row>
    <row r="384" spans="14:16" s="1" customFormat="1" x14ac:dyDescent="0.25">
      <c r="N384" s="68"/>
      <c r="O384" s="68"/>
      <c r="P384" s="68"/>
    </row>
    <row r="385" spans="14:16" s="1" customFormat="1" x14ac:dyDescent="0.25">
      <c r="N385" s="68"/>
      <c r="O385" s="68"/>
      <c r="P385" s="68"/>
    </row>
    <row r="386" spans="14:16" s="1" customFormat="1" x14ac:dyDescent="0.25">
      <c r="N386" s="68"/>
      <c r="O386" s="68"/>
      <c r="P386" s="68"/>
    </row>
    <row r="387" spans="14:16" s="1" customFormat="1" x14ac:dyDescent="0.25">
      <c r="N387" s="68"/>
      <c r="O387" s="68"/>
      <c r="P387" s="68"/>
    </row>
    <row r="388" spans="14:16" s="1" customFormat="1" x14ac:dyDescent="0.25">
      <c r="N388" s="68"/>
      <c r="O388" s="68"/>
      <c r="P388" s="68"/>
    </row>
    <row r="389" spans="14:16" s="1" customFormat="1" x14ac:dyDescent="0.25">
      <c r="N389" s="68"/>
      <c r="O389" s="68"/>
      <c r="P389" s="68"/>
    </row>
    <row r="390" spans="14:16" s="1" customFormat="1" x14ac:dyDescent="0.25">
      <c r="N390" s="68"/>
      <c r="O390" s="68"/>
      <c r="P390" s="68"/>
    </row>
    <row r="391" spans="14:16" s="1" customFormat="1" x14ac:dyDescent="0.25">
      <c r="N391" s="68"/>
      <c r="O391" s="68"/>
      <c r="P391" s="68"/>
    </row>
    <row r="392" spans="14:16" s="1" customFormat="1" x14ac:dyDescent="0.25">
      <c r="N392" s="68"/>
      <c r="O392" s="68"/>
      <c r="P392" s="68"/>
    </row>
    <row r="393" spans="14:16" s="1" customFormat="1" x14ac:dyDescent="0.25">
      <c r="N393" s="68"/>
      <c r="O393" s="68"/>
      <c r="P393" s="68"/>
    </row>
    <row r="394" spans="14:16" s="1" customFormat="1" x14ac:dyDescent="0.25">
      <c r="N394" s="68"/>
      <c r="O394" s="68"/>
      <c r="P394" s="68"/>
    </row>
    <row r="395" spans="14:16" s="1" customFormat="1" x14ac:dyDescent="0.25">
      <c r="N395" s="68"/>
      <c r="O395" s="68"/>
      <c r="P395" s="68"/>
    </row>
    <row r="396" spans="14:16" s="1" customFormat="1" x14ac:dyDescent="0.25">
      <c r="N396" s="68"/>
      <c r="O396" s="68"/>
      <c r="P396" s="68"/>
    </row>
    <row r="397" spans="14:16" s="1" customFormat="1" x14ac:dyDescent="0.25">
      <c r="N397" s="68"/>
      <c r="O397" s="68"/>
      <c r="P397" s="68"/>
    </row>
    <row r="398" spans="14:16" s="1" customFormat="1" x14ac:dyDescent="0.25">
      <c r="N398" s="68"/>
      <c r="O398" s="68"/>
      <c r="P398" s="68"/>
    </row>
    <row r="399" spans="14:16" s="1" customFormat="1" x14ac:dyDescent="0.25">
      <c r="N399" s="68"/>
      <c r="O399" s="68"/>
      <c r="P399" s="68"/>
    </row>
    <row r="400" spans="14:16" s="1" customFormat="1" x14ac:dyDescent="0.25">
      <c r="N400" s="68"/>
      <c r="O400" s="68"/>
      <c r="P400" s="68"/>
    </row>
    <row r="401" spans="14:16" s="1" customFormat="1" x14ac:dyDescent="0.25">
      <c r="N401" s="68"/>
      <c r="O401" s="68"/>
      <c r="P401" s="68"/>
    </row>
    <row r="402" spans="14:16" s="1" customFormat="1" x14ac:dyDescent="0.25">
      <c r="N402" s="68"/>
      <c r="O402" s="68"/>
      <c r="P402" s="68"/>
    </row>
    <row r="403" spans="14:16" s="1" customFormat="1" x14ac:dyDescent="0.25">
      <c r="N403" s="68"/>
      <c r="O403" s="68"/>
      <c r="P403" s="68"/>
    </row>
    <row r="404" spans="14:16" s="1" customFormat="1" x14ac:dyDescent="0.25">
      <c r="N404" s="68"/>
      <c r="O404" s="68"/>
      <c r="P404" s="68"/>
    </row>
    <row r="405" spans="14:16" s="1" customFormat="1" x14ac:dyDescent="0.25">
      <c r="N405" s="68"/>
      <c r="O405" s="68"/>
      <c r="P405" s="68"/>
    </row>
    <row r="406" spans="14:16" s="1" customFormat="1" x14ac:dyDescent="0.25">
      <c r="N406" s="68"/>
      <c r="O406" s="68"/>
      <c r="P406" s="68"/>
    </row>
    <row r="407" spans="14:16" s="1" customFormat="1" x14ac:dyDescent="0.25">
      <c r="N407" s="68"/>
      <c r="O407" s="68"/>
      <c r="P407" s="68"/>
    </row>
    <row r="408" spans="14:16" s="1" customFormat="1" x14ac:dyDescent="0.25">
      <c r="N408" s="68"/>
      <c r="O408" s="68"/>
      <c r="P408" s="68"/>
    </row>
    <row r="409" spans="14:16" s="1" customFormat="1" x14ac:dyDescent="0.25">
      <c r="N409" s="68"/>
      <c r="O409" s="68"/>
      <c r="P409" s="68"/>
    </row>
    <row r="410" spans="14:16" s="1" customFormat="1" x14ac:dyDescent="0.25">
      <c r="N410" s="68"/>
      <c r="O410" s="68"/>
      <c r="P410" s="68"/>
    </row>
    <row r="411" spans="14:16" s="1" customFormat="1" x14ac:dyDescent="0.25">
      <c r="N411" s="68"/>
      <c r="O411" s="68"/>
      <c r="P411" s="68"/>
    </row>
    <row r="412" spans="14:16" s="1" customFormat="1" x14ac:dyDescent="0.25">
      <c r="N412" s="68"/>
      <c r="O412" s="68"/>
      <c r="P412" s="68"/>
    </row>
    <row r="413" spans="14:16" s="1" customFormat="1" x14ac:dyDescent="0.25">
      <c r="N413" s="68"/>
      <c r="O413" s="68"/>
      <c r="P413" s="68"/>
    </row>
    <row r="414" spans="14:16" s="1" customFormat="1" x14ac:dyDescent="0.25">
      <c r="N414" s="68"/>
      <c r="O414" s="68"/>
      <c r="P414" s="68"/>
    </row>
    <row r="415" spans="14:16" s="1" customFormat="1" x14ac:dyDescent="0.25">
      <c r="N415" s="68"/>
      <c r="O415" s="68"/>
      <c r="P415" s="68"/>
    </row>
    <row r="416" spans="14:16" s="1" customFormat="1" x14ac:dyDescent="0.25">
      <c r="N416" s="68"/>
      <c r="O416" s="68"/>
      <c r="P416" s="68"/>
    </row>
    <row r="417" spans="14:16" s="1" customFormat="1" x14ac:dyDescent="0.25">
      <c r="N417" s="68"/>
      <c r="O417" s="68"/>
      <c r="P417" s="68"/>
    </row>
    <row r="418" spans="14:16" s="1" customFormat="1" x14ac:dyDescent="0.25">
      <c r="N418" s="68"/>
      <c r="O418" s="68"/>
      <c r="P418" s="68"/>
    </row>
    <row r="419" spans="14:16" s="1" customFormat="1" x14ac:dyDescent="0.25">
      <c r="N419" s="68"/>
      <c r="O419" s="68"/>
      <c r="P419" s="68"/>
    </row>
    <row r="420" spans="14:16" s="1" customFormat="1" x14ac:dyDescent="0.25">
      <c r="N420" s="68"/>
      <c r="O420" s="68"/>
      <c r="P420" s="68"/>
    </row>
    <row r="421" spans="14:16" s="1" customFormat="1" x14ac:dyDescent="0.25">
      <c r="N421" s="68"/>
      <c r="O421" s="68"/>
      <c r="P421" s="68"/>
    </row>
    <row r="422" spans="14:16" s="1" customFormat="1" x14ac:dyDescent="0.25">
      <c r="N422" s="68"/>
      <c r="O422" s="68"/>
      <c r="P422" s="68"/>
    </row>
    <row r="423" spans="14:16" s="1" customFormat="1" x14ac:dyDescent="0.25">
      <c r="N423" s="68"/>
      <c r="O423" s="68"/>
      <c r="P423" s="68"/>
    </row>
    <row r="424" spans="14:16" s="1" customFormat="1" x14ac:dyDescent="0.25">
      <c r="N424" s="68"/>
      <c r="O424" s="68"/>
      <c r="P424" s="68"/>
    </row>
    <row r="425" spans="14:16" s="1" customFormat="1" x14ac:dyDescent="0.25">
      <c r="N425" s="68"/>
      <c r="O425" s="68"/>
      <c r="P425" s="68"/>
    </row>
    <row r="426" spans="14:16" s="1" customFormat="1" x14ac:dyDescent="0.25">
      <c r="N426" s="68"/>
      <c r="O426" s="68"/>
      <c r="P426" s="68"/>
    </row>
    <row r="427" spans="14:16" s="1" customFormat="1" x14ac:dyDescent="0.25">
      <c r="N427" s="68"/>
      <c r="O427" s="68"/>
      <c r="P427" s="68"/>
    </row>
    <row r="428" spans="14:16" s="1" customFormat="1" x14ac:dyDescent="0.25">
      <c r="N428" s="68"/>
      <c r="O428" s="68"/>
      <c r="P428" s="68"/>
    </row>
    <row r="429" spans="14:16" s="1" customFormat="1" x14ac:dyDescent="0.25">
      <c r="N429" s="68"/>
      <c r="O429" s="68"/>
      <c r="P429" s="68"/>
    </row>
    <row r="430" spans="14:16" s="1" customFormat="1" x14ac:dyDescent="0.25">
      <c r="N430" s="68"/>
      <c r="O430" s="68"/>
      <c r="P430" s="68"/>
    </row>
    <row r="431" spans="14:16" s="1" customFormat="1" x14ac:dyDescent="0.25">
      <c r="N431" s="68"/>
      <c r="O431" s="68"/>
      <c r="P431" s="68"/>
    </row>
    <row r="432" spans="14:16" s="1" customFormat="1" x14ac:dyDescent="0.25">
      <c r="N432" s="68"/>
      <c r="O432" s="68"/>
      <c r="P432" s="68"/>
    </row>
    <row r="433" spans="14:16" s="1" customFormat="1" x14ac:dyDescent="0.25">
      <c r="N433" s="68"/>
      <c r="O433" s="68"/>
      <c r="P433" s="68"/>
    </row>
    <row r="434" spans="14:16" s="1" customFormat="1" x14ac:dyDescent="0.25">
      <c r="N434" s="68"/>
      <c r="O434" s="68"/>
      <c r="P434" s="68"/>
    </row>
    <row r="435" spans="14:16" s="1" customFormat="1" x14ac:dyDescent="0.25">
      <c r="N435" s="68"/>
      <c r="O435" s="68"/>
      <c r="P435" s="68"/>
    </row>
    <row r="436" spans="14:16" s="1" customFormat="1" x14ac:dyDescent="0.25">
      <c r="N436" s="68"/>
      <c r="O436" s="68"/>
      <c r="P436" s="68"/>
    </row>
    <row r="437" spans="14:16" s="1" customFormat="1" x14ac:dyDescent="0.25">
      <c r="N437" s="68"/>
      <c r="O437" s="68"/>
      <c r="P437" s="68"/>
    </row>
    <row r="438" spans="14:16" s="1" customFormat="1" x14ac:dyDescent="0.25">
      <c r="N438" s="68"/>
      <c r="O438" s="68"/>
      <c r="P438" s="68"/>
    </row>
    <row r="439" spans="14:16" s="1" customFormat="1" x14ac:dyDescent="0.25">
      <c r="N439" s="68"/>
      <c r="O439" s="68"/>
      <c r="P439" s="68"/>
    </row>
    <row r="440" spans="14:16" s="1" customFormat="1" x14ac:dyDescent="0.25">
      <c r="N440" s="68"/>
      <c r="O440" s="68"/>
      <c r="P440" s="68"/>
    </row>
    <row r="441" spans="14:16" s="1" customFormat="1" x14ac:dyDescent="0.25">
      <c r="N441" s="68"/>
      <c r="O441" s="68"/>
      <c r="P441" s="68"/>
    </row>
    <row r="442" spans="14:16" s="1" customFormat="1" x14ac:dyDescent="0.25">
      <c r="N442" s="68"/>
      <c r="O442" s="68"/>
      <c r="P442" s="68"/>
    </row>
    <row r="443" spans="14:16" s="1" customFormat="1" x14ac:dyDescent="0.25">
      <c r="N443" s="68"/>
      <c r="O443" s="68"/>
      <c r="P443" s="68"/>
    </row>
    <row r="444" spans="14:16" s="1" customFormat="1" x14ac:dyDescent="0.25">
      <c r="N444" s="68"/>
      <c r="O444" s="68"/>
      <c r="P444" s="68"/>
    </row>
    <row r="445" spans="14:16" s="1" customFormat="1" x14ac:dyDescent="0.25">
      <c r="N445" s="68"/>
      <c r="O445" s="68"/>
      <c r="P445" s="68"/>
    </row>
    <row r="446" spans="14:16" s="1" customFormat="1" x14ac:dyDescent="0.25">
      <c r="N446" s="68"/>
      <c r="O446" s="68"/>
      <c r="P446" s="68"/>
    </row>
    <row r="447" spans="14:16" s="1" customFormat="1" x14ac:dyDescent="0.25">
      <c r="N447" s="68"/>
      <c r="O447" s="68"/>
      <c r="P447" s="68"/>
    </row>
    <row r="448" spans="14:16" s="1" customFormat="1" x14ac:dyDescent="0.25">
      <c r="N448" s="68"/>
      <c r="O448" s="68"/>
      <c r="P448" s="68"/>
    </row>
    <row r="449" spans="14:16" s="1" customFormat="1" x14ac:dyDescent="0.25">
      <c r="N449" s="68"/>
      <c r="O449" s="68"/>
      <c r="P449" s="68"/>
    </row>
    <row r="450" spans="14:16" s="1" customFormat="1" x14ac:dyDescent="0.25">
      <c r="N450" s="68"/>
      <c r="O450" s="68"/>
      <c r="P450" s="68"/>
    </row>
    <row r="451" spans="14:16" s="1" customFormat="1" x14ac:dyDescent="0.25">
      <c r="N451" s="68"/>
      <c r="O451" s="68"/>
      <c r="P451" s="68"/>
    </row>
    <row r="452" spans="14:16" s="1" customFormat="1" x14ac:dyDescent="0.25">
      <c r="N452" s="68"/>
      <c r="O452" s="68"/>
      <c r="P452" s="68"/>
    </row>
    <row r="453" spans="14:16" s="1" customFormat="1" x14ac:dyDescent="0.25">
      <c r="N453" s="68"/>
      <c r="O453" s="68"/>
      <c r="P453" s="68"/>
    </row>
    <row r="454" spans="14:16" s="1" customFormat="1" x14ac:dyDescent="0.25">
      <c r="N454" s="68"/>
      <c r="O454" s="68"/>
      <c r="P454" s="68"/>
    </row>
    <row r="455" spans="14:16" s="1" customFormat="1" x14ac:dyDescent="0.25">
      <c r="N455" s="68"/>
      <c r="O455" s="68"/>
      <c r="P455" s="68"/>
    </row>
    <row r="456" spans="14:16" s="1" customFormat="1" x14ac:dyDescent="0.25">
      <c r="N456" s="68"/>
      <c r="O456" s="68"/>
      <c r="P456" s="68"/>
    </row>
    <row r="457" spans="14:16" s="1" customFormat="1" x14ac:dyDescent="0.25">
      <c r="N457" s="68"/>
      <c r="O457" s="68"/>
      <c r="P457" s="68"/>
    </row>
    <row r="458" spans="14:16" s="1" customFormat="1" x14ac:dyDescent="0.25">
      <c r="N458" s="68"/>
      <c r="O458" s="68"/>
      <c r="P458" s="68"/>
    </row>
    <row r="459" spans="14:16" s="1" customFormat="1" x14ac:dyDescent="0.25">
      <c r="N459" s="68"/>
      <c r="O459" s="68"/>
      <c r="P459" s="68"/>
    </row>
    <row r="460" spans="14:16" s="1" customFormat="1" x14ac:dyDescent="0.25">
      <c r="N460" s="68"/>
      <c r="O460" s="68"/>
      <c r="P460" s="68"/>
    </row>
    <row r="461" spans="14:16" s="1" customFormat="1" x14ac:dyDescent="0.25">
      <c r="N461" s="68"/>
      <c r="O461" s="68"/>
      <c r="P461" s="68"/>
    </row>
    <row r="462" spans="14:16" s="1" customFormat="1" x14ac:dyDescent="0.25">
      <c r="N462" s="68"/>
      <c r="O462" s="68"/>
      <c r="P462" s="68"/>
    </row>
    <row r="463" spans="14:16" s="1" customFormat="1" x14ac:dyDescent="0.25">
      <c r="N463" s="68"/>
      <c r="O463" s="68"/>
      <c r="P463" s="68"/>
    </row>
    <row r="464" spans="14:16" s="1" customFormat="1" x14ac:dyDescent="0.25">
      <c r="N464" s="68"/>
      <c r="O464" s="68"/>
      <c r="P464" s="68"/>
    </row>
    <row r="465" spans="14:16" s="1" customFormat="1" x14ac:dyDescent="0.25">
      <c r="N465" s="68"/>
      <c r="O465" s="68"/>
      <c r="P465" s="68"/>
    </row>
    <row r="466" spans="14:16" s="1" customFormat="1" x14ac:dyDescent="0.25">
      <c r="N466" s="68"/>
      <c r="O466" s="68"/>
      <c r="P466" s="68"/>
    </row>
    <row r="467" spans="14:16" s="1" customFormat="1" x14ac:dyDescent="0.25">
      <c r="N467" s="68"/>
      <c r="O467" s="68"/>
      <c r="P467" s="68"/>
    </row>
    <row r="468" spans="14:16" s="1" customFormat="1" x14ac:dyDescent="0.25">
      <c r="N468" s="68"/>
      <c r="O468" s="68"/>
      <c r="P468" s="68"/>
    </row>
    <row r="469" spans="14:16" s="1" customFormat="1" x14ac:dyDescent="0.25">
      <c r="N469" s="68"/>
      <c r="O469" s="68"/>
      <c r="P469" s="68"/>
    </row>
    <row r="470" spans="14:16" s="1" customFormat="1" x14ac:dyDescent="0.25">
      <c r="N470" s="68"/>
      <c r="O470" s="68"/>
      <c r="P470" s="68"/>
    </row>
    <row r="471" spans="14:16" s="1" customFormat="1" x14ac:dyDescent="0.25">
      <c r="N471" s="68"/>
      <c r="O471" s="68"/>
      <c r="P471" s="68"/>
    </row>
    <row r="472" spans="14:16" s="1" customFormat="1" x14ac:dyDescent="0.25">
      <c r="N472" s="68"/>
      <c r="O472" s="68"/>
      <c r="P472" s="68"/>
    </row>
    <row r="473" spans="14:16" s="1" customFormat="1" x14ac:dyDescent="0.25">
      <c r="N473" s="68"/>
      <c r="O473" s="68"/>
      <c r="P473" s="68"/>
    </row>
    <row r="474" spans="14:16" s="1" customFormat="1" x14ac:dyDescent="0.25">
      <c r="N474" s="68"/>
      <c r="O474" s="68"/>
      <c r="P474" s="68"/>
    </row>
    <row r="475" spans="14:16" s="1" customFormat="1" x14ac:dyDescent="0.25">
      <c r="N475" s="68"/>
      <c r="O475" s="68"/>
      <c r="P475" s="68"/>
    </row>
    <row r="476" spans="14:16" s="1" customFormat="1" x14ac:dyDescent="0.25">
      <c r="N476" s="68"/>
      <c r="O476" s="68"/>
      <c r="P476" s="68"/>
    </row>
    <row r="477" spans="14:16" s="1" customFormat="1" x14ac:dyDescent="0.25">
      <c r="N477" s="68"/>
      <c r="O477" s="68"/>
      <c r="P477" s="68"/>
    </row>
    <row r="478" spans="14:16" s="1" customFormat="1" x14ac:dyDescent="0.25">
      <c r="N478" s="68"/>
      <c r="O478" s="68"/>
      <c r="P478" s="68"/>
    </row>
    <row r="479" spans="14:16" s="1" customFormat="1" x14ac:dyDescent="0.25">
      <c r="N479" s="68"/>
      <c r="O479" s="68"/>
      <c r="P479" s="68"/>
    </row>
    <row r="480" spans="14:16" s="1" customFormat="1" x14ac:dyDescent="0.25">
      <c r="N480" s="68"/>
      <c r="O480" s="68"/>
      <c r="P480" s="68"/>
    </row>
    <row r="481" spans="14:16" s="1" customFormat="1" x14ac:dyDescent="0.25">
      <c r="N481" s="68"/>
      <c r="O481" s="68"/>
      <c r="P481" s="68"/>
    </row>
    <row r="482" spans="14:16" s="1" customFormat="1" x14ac:dyDescent="0.25">
      <c r="N482" s="68"/>
      <c r="O482" s="68"/>
      <c r="P482" s="68"/>
    </row>
    <row r="483" spans="14:16" s="1" customFormat="1" x14ac:dyDescent="0.25">
      <c r="N483" s="68"/>
      <c r="O483" s="68"/>
      <c r="P483" s="68"/>
    </row>
    <row r="484" spans="14:16" s="1" customFormat="1" x14ac:dyDescent="0.25">
      <c r="N484" s="68"/>
      <c r="O484" s="68"/>
      <c r="P484" s="68"/>
    </row>
    <row r="485" spans="14:16" s="1" customFormat="1" x14ac:dyDescent="0.25">
      <c r="N485" s="68"/>
      <c r="O485" s="68"/>
      <c r="P485" s="68"/>
    </row>
    <row r="486" spans="14:16" s="1" customFormat="1" x14ac:dyDescent="0.25">
      <c r="N486" s="68"/>
      <c r="O486" s="68"/>
      <c r="P486" s="68"/>
    </row>
    <row r="487" spans="14:16" s="1" customFormat="1" x14ac:dyDescent="0.25">
      <c r="N487" s="68"/>
      <c r="O487" s="68"/>
      <c r="P487" s="68"/>
    </row>
    <row r="488" spans="14:16" s="1" customFormat="1" x14ac:dyDescent="0.25">
      <c r="N488" s="68"/>
      <c r="O488" s="68"/>
      <c r="P488" s="68"/>
    </row>
    <row r="489" spans="14:16" s="1" customFormat="1" x14ac:dyDescent="0.25">
      <c r="N489" s="68"/>
      <c r="O489" s="68"/>
      <c r="P489" s="68"/>
    </row>
    <row r="490" spans="14:16" s="1" customFormat="1" x14ac:dyDescent="0.25">
      <c r="N490" s="68"/>
      <c r="O490" s="68"/>
      <c r="P490" s="68"/>
    </row>
    <row r="491" spans="14:16" s="1" customFormat="1" x14ac:dyDescent="0.25">
      <c r="N491" s="68"/>
      <c r="O491" s="68"/>
      <c r="P491" s="68"/>
    </row>
    <row r="492" spans="14:16" s="1" customFormat="1" x14ac:dyDescent="0.25">
      <c r="N492" s="68"/>
      <c r="O492" s="68"/>
      <c r="P492" s="68"/>
    </row>
    <row r="493" spans="14:16" s="1" customFormat="1" x14ac:dyDescent="0.25">
      <c r="N493" s="68"/>
      <c r="O493" s="68"/>
      <c r="P493" s="68"/>
    </row>
    <row r="494" spans="14:16" s="1" customFormat="1" x14ac:dyDescent="0.25">
      <c r="N494" s="68"/>
      <c r="O494" s="68"/>
      <c r="P494" s="68"/>
    </row>
    <row r="495" spans="14:16" s="1" customFormat="1" x14ac:dyDescent="0.25">
      <c r="N495" s="68"/>
      <c r="O495" s="68"/>
      <c r="P495" s="68"/>
    </row>
    <row r="496" spans="14:16" s="1" customFormat="1" x14ac:dyDescent="0.25">
      <c r="N496" s="68"/>
      <c r="O496" s="68"/>
      <c r="P496" s="68"/>
    </row>
    <row r="497" spans="14:16" s="1" customFormat="1" x14ac:dyDescent="0.25">
      <c r="N497" s="68"/>
      <c r="O497" s="68"/>
      <c r="P497" s="68"/>
    </row>
    <row r="498" spans="14:16" s="1" customFormat="1" x14ac:dyDescent="0.25">
      <c r="N498" s="68"/>
      <c r="O498" s="68"/>
      <c r="P498" s="68"/>
    </row>
    <row r="499" spans="14:16" s="1" customFormat="1" x14ac:dyDescent="0.25">
      <c r="N499" s="68"/>
      <c r="O499" s="68"/>
      <c r="P499" s="68"/>
    </row>
    <row r="500" spans="14:16" s="1" customFormat="1" x14ac:dyDescent="0.25">
      <c r="N500" s="68"/>
      <c r="O500" s="68"/>
      <c r="P500" s="68"/>
    </row>
    <row r="501" spans="14:16" s="1" customFormat="1" x14ac:dyDescent="0.25">
      <c r="N501" s="68"/>
      <c r="O501" s="68"/>
      <c r="P501" s="68"/>
    </row>
    <row r="502" spans="14:16" s="1" customFormat="1" x14ac:dyDescent="0.25">
      <c r="N502" s="68"/>
      <c r="O502" s="68"/>
      <c r="P502" s="68"/>
    </row>
    <row r="503" spans="14:16" s="1" customFormat="1" x14ac:dyDescent="0.25">
      <c r="N503" s="68"/>
      <c r="O503" s="68"/>
      <c r="P503" s="68"/>
    </row>
    <row r="504" spans="14:16" s="1" customFormat="1" x14ac:dyDescent="0.25">
      <c r="N504" s="68"/>
      <c r="O504" s="68"/>
      <c r="P504" s="68"/>
    </row>
    <row r="505" spans="14:16" s="1" customFormat="1" x14ac:dyDescent="0.25">
      <c r="N505" s="68"/>
      <c r="O505" s="68"/>
      <c r="P505" s="68"/>
    </row>
    <row r="506" spans="14:16" s="1" customFormat="1" x14ac:dyDescent="0.25">
      <c r="N506" s="68"/>
      <c r="O506" s="68"/>
      <c r="P506" s="68"/>
    </row>
    <row r="507" spans="14:16" s="1" customFormat="1" x14ac:dyDescent="0.25">
      <c r="N507" s="68"/>
      <c r="O507" s="68"/>
      <c r="P507" s="68"/>
    </row>
    <row r="508" spans="14:16" s="1" customFormat="1" x14ac:dyDescent="0.25">
      <c r="N508" s="68"/>
      <c r="O508" s="68"/>
      <c r="P508" s="68"/>
    </row>
    <row r="509" spans="14:16" s="1" customFormat="1" x14ac:dyDescent="0.25">
      <c r="N509" s="68"/>
      <c r="O509" s="68"/>
      <c r="P509" s="68"/>
    </row>
    <row r="510" spans="14:16" s="1" customFormat="1" x14ac:dyDescent="0.25">
      <c r="N510" s="68"/>
      <c r="O510" s="68"/>
      <c r="P510" s="68"/>
    </row>
    <row r="511" spans="14:16" s="1" customFormat="1" x14ac:dyDescent="0.25">
      <c r="N511" s="68"/>
      <c r="O511" s="68"/>
      <c r="P511" s="68"/>
    </row>
    <row r="512" spans="14:16" s="1" customFormat="1" x14ac:dyDescent="0.25">
      <c r="N512" s="68"/>
      <c r="O512" s="68"/>
      <c r="P512" s="68"/>
    </row>
    <row r="513" spans="14:16" s="1" customFormat="1" x14ac:dyDescent="0.25">
      <c r="N513" s="68"/>
      <c r="O513" s="68"/>
      <c r="P513" s="68"/>
    </row>
    <row r="514" spans="14:16" s="1" customFormat="1" x14ac:dyDescent="0.25">
      <c r="N514" s="68"/>
      <c r="O514" s="68"/>
      <c r="P514" s="68"/>
    </row>
    <row r="515" spans="14:16" s="1" customFormat="1" x14ac:dyDescent="0.25">
      <c r="N515" s="68"/>
      <c r="O515" s="68"/>
      <c r="P515" s="68"/>
    </row>
    <row r="516" spans="14:16" s="1" customFormat="1" x14ac:dyDescent="0.25">
      <c r="N516" s="68"/>
      <c r="O516" s="68"/>
      <c r="P516" s="68"/>
    </row>
    <row r="517" spans="14:16" s="1" customFormat="1" x14ac:dyDescent="0.25">
      <c r="N517" s="68"/>
      <c r="O517" s="68"/>
      <c r="P517" s="68"/>
    </row>
    <row r="518" spans="14:16" s="1" customFormat="1" x14ac:dyDescent="0.25">
      <c r="N518" s="68"/>
      <c r="O518" s="68"/>
      <c r="P518" s="68"/>
    </row>
    <row r="519" spans="14:16" s="1" customFormat="1" x14ac:dyDescent="0.25">
      <c r="N519" s="68"/>
      <c r="O519" s="68"/>
      <c r="P519" s="68"/>
    </row>
    <row r="520" spans="14:16" s="1" customFormat="1" x14ac:dyDescent="0.25">
      <c r="N520" s="68"/>
      <c r="O520" s="68"/>
      <c r="P520" s="68"/>
    </row>
    <row r="521" spans="14:16" s="1" customFormat="1" x14ac:dyDescent="0.25">
      <c r="N521" s="68"/>
      <c r="O521" s="68"/>
      <c r="P521" s="68"/>
    </row>
    <row r="522" spans="14:16" s="1" customFormat="1" x14ac:dyDescent="0.25">
      <c r="N522" s="68"/>
      <c r="O522" s="68"/>
      <c r="P522" s="68"/>
    </row>
    <row r="523" spans="14:16" s="1" customFormat="1" x14ac:dyDescent="0.25">
      <c r="N523" s="68"/>
      <c r="O523" s="68"/>
      <c r="P523" s="68"/>
    </row>
    <row r="524" spans="14:16" s="1" customFormat="1" x14ac:dyDescent="0.25">
      <c r="N524" s="68"/>
      <c r="O524" s="68"/>
      <c r="P524" s="68"/>
    </row>
    <row r="525" spans="14:16" s="1" customFormat="1" x14ac:dyDescent="0.25">
      <c r="N525" s="68"/>
      <c r="O525" s="68"/>
      <c r="P525" s="68"/>
    </row>
    <row r="526" spans="14:16" s="1" customFormat="1" x14ac:dyDescent="0.25">
      <c r="N526" s="68"/>
      <c r="O526" s="68"/>
      <c r="P526" s="68"/>
    </row>
    <row r="527" spans="14:16" s="1" customFormat="1" x14ac:dyDescent="0.25">
      <c r="N527" s="68"/>
      <c r="O527" s="68"/>
      <c r="P527" s="68"/>
    </row>
    <row r="528" spans="14:16" s="1" customFormat="1" x14ac:dyDescent="0.25">
      <c r="N528" s="68"/>
      <c r="O528" s="68"/>
      <c r="P528" s="68"/>
    </row>
    <row r="529" spans="1:16" s="1" customFormat="1" x14ac:dyDescent="0.25">
      <c r="N529" s="68"/>
      <c r="O529" s="68"/>
      <c r="P529" s="68"/>
    </row>
    <row r="530" spans="1:16" s="1" customFormat="1" x14ac:dyDescent="0.25">
      <c r="N530" s="68"/>
      <c r="O530" s="68"/>
      <c r="P530" s="68"/>
    </row>
    <row r="531" spans="1:16" s="1" customFormat="1" x14ac:dyDescent="0.25">
      <c r="N531" s="68"/>
      <c r="O531" s="68"/>
      <c r="P531" s="68"/>
    </row>
    <row r="532" spans="1:16" s="1" customFormat="1" x14ac:dyDescent="0.25">
      <c r="N532" s="68"/>
      <c r="O532" s="68"/>
      <c r="P532" s="68"/>
    </row>
    <row r="533" spans="1:16" s="1" customFormat="1" x14ac:dyDescent="0.25">
      <c r="N533" s="68"/>
      <c r="O533" s="68"/>
      <c r="P533" s="68"/>
    </row>
    <row r="534" spans="1:16" s="1" customFormat="1" x14ac:dyDescent="0.25">
      <c r="N534" s="68"/>
      <c r="O534" s="68"/>
      <c r="P534" s="68"/>
    </row>
    <row r="535" spans="1:16" s="1" customFormat="1" x14ac:dyDescent="0.25">
      <c r="N535" s="68"/>
      <c r="O535" s="68"/>
      <c r="P535" s="68"/>
    </row>
    <row r="536" spans="1:16" s="1" customFormat="1" x14ac:dyDescent="0.25">
      <c r="N536" s="68"/>
      <c r="O536" s="68"/>
      <c r="P536" s="68"/>
    </row>
    <row r="537" spans="1:16" s="1" customFormat="1" x14ac:dyDescent="0.25">
      <c r="N537" s="68"/>
      <c r="O537" s="68"/>
      <c r="P537" s="68"/>
    </row>
    <row r="538" spans="1:16" s="1" customFormat="1" x14ac:dyDescent="0.25">
      <c r="N538" s="68"/>
      <c r="O538" s="68"/>
      <c r="P538" s="68"/>
    </row>
    <row r="539" spans="1:16" s="1" customFormat="1" x14ac:dyDescent="0.25">
      <c r="N539" s="68"/>
      <c r="O539" s="68"/>
      <c r="P539" s="68"/>
    </row>
    <row r="540" spans="1:16" s="1" customFormat="1" x14ac:dyDescent="0.25">
      <c r="N540" s="68"/>
      <c r="O540" s="68"/>
      <c r="P540" s="68"/>
    </row>
    <row r="541" spans="1:16" s="1" customFormat="1" x14ac:dyDescent="0.25">
      <c r="N541" s="68"/>
      <c r="O541" s="68"/>
      <c r="P541" s="68"/>
    </row>
    <row r="542" spans="1:16" s="1" customFormat="1" x14ac:dyDescent="0.25">
      <c r="A542"/>
      <c r="B542"/>
      <c r="C542"/>
      <c r="D542"/>
      <c r="E542"/>
      <c r="N542" s="68"/>
      <c r="O542" s="68"/>
      <c r="P542" s="68"/>
    </row>
    <row r="543" spans="1:16" s="1" customFormat="1" x14ac:dyDescent="0.25">
      <c r="A543"/>
      <c r="B543"/>
      <c r="C543"/>
      <c r="D543"/>
      <c r="E543"/>
      <c r="N543" s="68"/>
      <c r="O543" s="68"/>
      <c r="P543" s="68"/>
    </row>
    <row r="544" spans="1:16" s="1" customFormat="1" x14ac:dyDescent="0.25">
      <c r="A544"/>
      <c r="B544"/>
      <c r="C544"/>
      <c r="D544"/>
      <c r="E544"/>
      <c r="N544" s="68"/>
      <c r="O544" s="68"/>
      <c r="P544" s="68"/>
    </row>
    <row r="545" spans="1:27" s="1" customFormat="1" x14ac:dyDescent="0.25">
      <c r="A545"/>
      <c r="B545"/>
      <c r="C545"/>
      <c r="D545"/>
      <c r="E545"/>
      <c r="N545" s="68"/>
      <c r="O545" s="68"/>
      <c r="P545" s="68"/>
    </row>
    <row r="546" spans="1:27" s="1" customFormat="1" x14ac:dyDescent="0.25">
      <c r="A546"/>
      <c r="B546"/>
      <c r="C546"/>
      <c r="D546"/>
      <c r="E546"/>
      <c r="N546" s="68"/>
      <c r="O546" s="68"/>
      <c r="P546" s="68"/>
    </row>
    <row r="547" spans="1:27" s="1" customFormat="1" x14ac:dyDescent="0.25">
      <c r="A547"/>
      <c r="B547"/>
      <c r="C547"/>
      <c r="D547"/>
      <c r="E547"/>
      <c r="N547" s="68"/>
      <c r="O547" s="68"/>
      <c r="P547" s="68"/>
      <c r="W547"/>
      <c r="X547"/>
      <c r="AA547"/>
    </row>
  </sheetData>
  <mergeCells count="9">
    <mergeCell ref="A174:M174"/>
    <mergeCell ref="E196:G196"/>
    <mergeCell ref="I196:L196"/>
    <mergeCell ref="F200:J203"/>
    <mergeCell ref="A1:M2"/>
    <mergeCell ref="A3:M3"/>
    <mergeCell ref="A28:M28"/>
    <mergeCell ref="A55:M55"/>
    <mergeCell ref="G97:L97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9"/>
  <sheetViews>
    <sheetView topLeftCell="A49" zoomScale="85" zoomScaleNormal="85" workbookViewId="0">
      <selection activeCell="J63" sqref="J63"/>
    </sheetView>
  </sheetViews>
  <sheetFormatPr baseColWidth="10" defaultColWidth="11.42578125" defaultRowHeight="15" x14ac:dyDescent="0.25"/>
  <cols>
    <col min="1" max="1" width="14.5703125" customWidth="1"/>
    <col min="4" max="4" width="13.7109375" customWidth="1"/>
    <col min="5" max="5" width="13.5703125" bestFit="1" customWidth="1"/>
    <col min="7" max="7" width="15.85546875" customWidth="1"/>
    <col min="14" max="14" width="15" bestFit="1" customWidth="1"/>
    <col min="15" max="15" width="16.85546875" style="18" bestFit="1" customWidth="1"/>
    <col min="16" max="16" width="16.28515625" style="18" bestFit="1" customWidth="1"/>
    <col min="17" max="17" width="17" style="18" bestFit="1" customWidth="1"/>
    <col min="18" max="23" width="11.42578125" style="18"/>
    <col min="24" max="66" width="11.42578125" style="1"/>
  </cols>
  <sheetData>
    <row r="1" spans="1:24" x14ac:dyDescent="0.25">
      <c r="A1" s="291" t="s">
        <v>88</v>
      </c>
      <c r="B1" s="292"/>
      <c r="C1" s="292"/>
      <c r="D1" s="292"/>
      <c r="E1" s="292"/>
      <c r="F1" s="292"/>
      <c r="G1" s="292"/>
      <c r="H1" s="292"/>
      <c r="I1" s="292"/>
      <c r="J1" s="292"/>
      <c r="K1" s="292"/>
      <c r="L1" s="292"/>
      <c r="M1" s="18"/>
      <c r="N1" s="18"/>
    </row>
    <row r="2" spans="1:24" x14ac:dyDescent="0.25">
      <c r="A2" s="291"/>
      <c r="B2" s="292"/>
      <c r="C2" s="292"/>
      <c r="D2" s="292"/>
      <c r="E2" s="292"/>
      <c r="F2" s="292"/>
      <c r="G2" s="292"/>
      <c r="H2" s="292"/>
      <c r="I2" s="292"/>
      <c r="J2" s="292"/>
      <c r="K2" s="292"/>
      <c r="L2" s="292"/>
      <c r="M2" s="18"/>
      <c r="N2" s="18"/>
    </row>
    <row r="3" spans="1:24" ht="15.75" x14ac:dyDescent="0.25">
      <c r="A3" s="295" t="s">
        <v>65</v>
      </c>
      <c r="B3" s="295"/>
      <c r="C3" s="295"/>
      <c r="D3" s="295"/>
      <c r="E3" s="295"/>
      <c r="F3" s="295"/>
      <c r="G3" s="1"/>
      <c r="H3" s="1"/>
      <c r="I3" s="1"/>
      <c r="J3" s="1"/>
      <c r="K3" s="1"/>
      <c r="L3" s="1"/>
      <c r="M3" s="18"/>
      <c r="N3" s="18"/>
    </row>
    <row r="4" spans="1:24" s="1" customFormat="1" x14ac:dyDescent="0.25">
      <c r="A4" s="296" t="s">
        <v>71</v>
      </c>
      <c r="B4" s="296"/>
      <c r="C4" s="296"/>
      <c r="D4" s="296"/>
      <c r="E4" s="296"/>
      <c r="F4" s="296"/>
      <c r="G4" s="296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 x14ac:dyDescent="0.25">
      <c r="A5" s="296"/>
      <c r="B5" s="296"/>
      <c r="C5" s="296"/>
      <c r="D5" s="296"/>
      <c r="E5" s="296"/>
      <c r="F5" s="296"/>
      <c r="G5" s="296"/>
      <c r="H5" s="1"/>
      <c r="I5" s="1"/>
      <c r="J5" s="1"/>
      <c r="K5" s="1"/>
      <c r="L5" s="1"/>
      <c r="M5" s="1"/>
      <c r="N5" s="1"/>
      <c r="S5" s="21"/>
    </row>
    <row r="6" spans="1:24" x14ac:dyDescent="0.25">
      <c r="A6" s="296"/>
      <c r="B6" s="296"/>
      <c r="C6" s="296"/>
      <c r="D6" s="296"/>
      <c r="E6" s="296"/>
      <c r="F6" s="296"/>
      <c r="G6" s="296"/>
      <c r="H6" s="1"/>
      <c r="I6" s="1"/>
      <c r="J6" s="1"/>
      <c r="K6" s="1"/>
      <c r="L6" s="1"/>
      <c r="M6" s="1"/>
      <c r="N6" s="1"/>
    </row>
    <row r="7" spans="1:24" x14ac:dyDescent="0.25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 x14ac:dyDescent="0.25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25" thickBot="1" x14ac:dyDescent="0.35">
      <c r="A9" s="287" t="s">
        <v>20</v>
      </c>
      <c r="B9" s="287"/>
      <c r="C9" s="287"/>
      <c r="D9" s="287"/>
      <c r="E9" s="287"/>
      <c r="F9" s="287"/>
      <c r="G9" s="287"/>
      <c r="H9" s="287"/>
      <c r="I9" s="287"/>
      <c r="J9" s="287"/>
      <c r="K9" s="287"/>
      <c r="L9" s="287"/>
      <c r="M9" s="287"/>
      <c r="N9" s="287"/>
      <c r="V9" s="23"/>
      <c r="W9" s="133"/>
      <c r="X9" s="23"/>
    </row>
    <row r="10" spans="1:24" s="18" customFormat="1" ht="16.5" thickTop="1" x14ac:dyDescent="0.25">
      <c r="B10" s="18" t="s">
        <v>1</v>
      </c>
      <c r="C10" s="18" t="s">
        <v>16</v>
      </c>
      <c r="D10" s="18" t="s">
        <v>17</v>
      </c>
      <c r="J10" s="294" t="s">
        <v>73</v>
      </c>
      <c r="K10" s="294"/>
      <c r="L10" s="294"/>
      <c r="N10" s="294" t="s">
        <v>74</v>
      </c>
      <c r="O10" s="294"/>
      <c r="P10" s="294"/>
      <c r="Q10" s="59"/>
      <c r="R10" s="59"/>
      <c r="S10" s="294" t="s">
        <v>75</v>
      </c>
      <c r="T10" s="294"/>
      <c r="U10" s="294"/>
      <c r="V10" s="59"/>
    </row>
    <row r="11" spans="1:24" s="18" customFormat="1" x14ac:dyDescent="0.25">
      <c r="A11" s="155" t="s">
        <v>27</v>
      </c>
      <c r="B11" s="124">
        <v>0.88349999999999995</v>
      </c>
      <c r="C11" s="124">
        <v>0.87670000000000003</v>
      </c>
      <c r="D11" s="34">
        <v>0.28189999999999998</v>
      </c>
      <c r="E11" s="23"/>
      <c r="F11" s="23"/>
    </row>
    <row r="12" spans="1:24" s="18" customFormat="1" x14ac:dyDescent="0.25">
      <c r="A12" s="155" t="s">
        <v>54</v>
      </c>
      <c r="B12" s="124">
        <v>1.9199999999999998E-2</v>
      </c>
      <c r="C12" s="124">
        <v>2.69E-2</v>
      </c>
      <c r="D12" s="34">
        <v>0.49540000000000001</v>
      </c>
      <c r="E12" s="23"/>
      <c r="F12" s="23"/>
    </row>
    <row r="13" spans="1:24" s="18" customFormat="1" x14ac:dyDescent="0.25">
      <c r="A13" s="23" t="s">
        <v>72</v>
      </c>
      <c r="B13" s="34">
        <v>9.7199999999999995E-2</v>
      </c>
      <c r="C13" s="34">
        <v>8.5900000000000004E-2</v>
      </c>
      <c r="D13" s="34">
        <v>0.20480000000000001</v>
      </c>
      <c r="E13" s="23"/>
      <c r="F13" s="23"/>
    </row>
    <row r="14" spans="1:24" s="18" customFormat="1" x14ac:dyDescent="0.25">
      <c r="A14" s="23" t="s">
        <v>29</v>
      </c>
      <c r="B14" s="34">
        <v>0</v>
      </c>
      <c r="C14" s="34">
        <v>0</v>
      </c>
      <c r="D14" s="34">
        <v>7.9000000000000008E-3</v>
      </c>
      <c r="E14" s="23"/>
      <c r="F14" s="23"/>
    </row>
    <row r="15" spans="1:24" s="18" customFormat="1" x14ac:dyDescent="0.25">
      <c r="A15" s="23" t="s">
        <v>30</v>
      </c>
      <c r="B15" s="34">
        <v>0</v>
      </c>
      <c r="C15" s="34">
        <v>9.9000000000000008E-3</v>
      </c>
      <c r="D15" s="34">
        <v>1.23E-2</v>
      </c>
      <c r="E15" s="23"/>
      <c r="F15" s="23"/>
    </row>
    <row r="16" spans="1:24" s="18" customFormat="1" x14ac:dyDescent="0.25">
      <c r="B16" s="27"/>
      <c r="C16" s="27"/>
      <c r="D16" s="27"/>
    </row>
    <row r="17" spans="1:24" s="18" customFormat="1" x14ac:dyDescent="0.25">
      <c r="B17" s="27"/>
      <c r="C17" s="27"/>
      <c r="D17" s="27"/>
    </row>
    <row r="18" spans="1:24" s="18" customFormat="1" x14ac:dyDescent="0.25">
      <c r="B18" s="27"/>
      <c r="C18" s="27"/>
      <c r="D18" s="27"/>
    </row>
    <row r="19" spans="1:24" s="18" customFormat="1" x14ac:dyDescent="0.25">
      <c r="B19" s="27"/>
      <c r="C19" s="27"/>
      <c r="D19" s="27"/>
    </row>
    <row r="20" spans="1:24" s="18" customFormat="1" x14ac:dyDescent="0.25">
      <c r="B20" s="27"/>
      <c r="C20" s="27"/>
      <c r="D20" s="27"/>
    </row>
    <row r="21" spans="1:24" s="18" customFormat="1" x14ac:dyDescent="0.25">
      <c r="B21" s="27"/>
      <c r="C21" s="27"/>
      <c r="D21" s="27"/>
    </row>
    <row r="22" spans="1:24" s="18" customFormat="1" x14ac:dyDescent="0.25">
      <c r="B22" s="27"/>
      <c r="C22" s="27"/>
      <c r="D22" s="27"/>
    </row>
    <row r="23" spans="1:24" s="18" customFormat="1" x14ac:dyDescent="0.25">
      <c r="B23" s="27"/>
      <c r="C23" s="27"/>
      <c r="D23" s="27"/>
    </row>
    <row r="24" spans="1:24" s="18" customFormat="1" x14ac:dyDescent="0.25">
      <c r="B24" s="27"/>
      <c r="C24" s="27"/>
      <c r="D24" s="27"/>
    </row>
    <row r="25" spans="1:24" s="18" customFormat="1" x14ac:dyDescent="0.25">
      <c r="B25" s="27"/>
      <c r="C25" s="27"/>
      <c r="D25" s="27"/>
    </row>
    <row r="26" spans="1:24" s="18" customFormat="1" x14ac:dyDescent="0.25">
      <c r="B26" s="27"/>
      <c r="C26" s="27"/>
      <c r="D26" s="27"/>
    </row>
    <row r="27" spans="1:24" s="18" customFormat="1" x14ac:dyDescent="0.25">
      <c r="B27" s="27"/>
      <c r="C27" s="27"/>
      <c r="D27" s="27"/>
    </row>
    <row r="28" spans="1:24" s="18" customFormat="1" x14ac:dyDescent="0.25">
      <c r="B28" s="27"/>
      <c r="C28" s="27"/>
      <c r="D28" s="27"/>
    </row>
    <row r="29" spans="1:24" s="1" customFormat="1" x14ac:dyDescent="0.25">
      <c r="A29" s="23"/>
      <c r="B29" s="34"/>
      <c r="C29" s="34"/>
      <c r="D29" s="34"/>
      <c r="E29" s="23"/>
      <c r="N29" s="18"/>
      <c r="S29" s="18"/>
      <c r="T29" s="18"/>
      <c r="U29" s="18"/>
      <c r="V29" s="18"/>
      <c r="W29" s="18"/>
      <c r="X29" s="23"/>
    </row>
    <row r="30" spans="1:24" s="1" customFormat="1" x14ac:dyDescent="0.25">
      <c r="A30" s="23"/>
      <c r="B30" s="34"/>
      <c r="C30" s="34"/>
      <c r="D30" s="34"/>
      <c r="E30" s="23"/>
      <c r="N30" s="18"/>
      <c r="S30" s="18"/>
      <c r="T30" s="18"/>
      <c r="U30" s="18"/>
      <c r="V30" s="18"/>
      <c r="W30" s="18"/>
      <c r="X30" s="23"/>
    </row>
    <row r="31" spans="1:24" s="1" customFormat="1" x14ac:dyDescent="0.25">
      <c r="A31" s="23"/>
      <c r="B31" s="34"/>
      <c r="C31" s="34"/>
      <c r="D31" s="34"/>
      <c r="E31" s="23"/>
      <c r="N31" s="18"/>
      <c r="S31" s="18"/>
      <c r="T31" s="18"/>
      <c r="U31" s="18"/>
      <c r="V31" s="18"/>
      <c r="W31" s="18"/>
      <c r="X31" s="23"/>
    </row>
    <row r="32" spans="1:24" s="23" customFormat="1" x14ac:dyDescent="0.25">
      <c r="N32" s="18"/>
      <c r="O32" s="18"/>
      <c r="P32" s="18"/>
      <c r="Q32" s="18"/>
      <c r="R32" s="18"/>
    </row>
    <row r="33" spans="13:23" s="23" customFormat="1" x14ac:dyDescent="0.25">
      <c r="M33" s="18"/>
      <c r="N33" s="18"/>
      <c r="O33" s="18"/>
      <c r="P33" s="18"/>
      <c r="Q33" s="18"/>
      <c r="R33" s="18"/>
      <c r="S33" s="18"/>
    </row>
    <row r="34" spans="13:23" s="23" customFormat="1" x14ac:dyDescent="0.25">
      <c r="M34" s="18"/>
      <c r="N34" s="18"/>
      <c r="O34" s="18"/>
      <c r="P34" s="18"/>
      <c r="Q34" s="18"/>
      <c r="R34" s="18"/>
      <c r="S34" s="18"/>
    </row>
    <row r="35" spans="13:23" s="23" customFormat="1" x14ac:dyDescent="0.25">
      <c r="M35" s="18"/>
      <c r="N35" s="18"/>
      <c r="O35" s="18"/>
      <c r="P35" s="18"/>
      <c r="Q35" s="18"/>
      <c r="R35" s="18"/>
      <c r="S35" s="18"/>
    </row>
    <row r="36" spans="13:23" s="23" customFormat="1" x14ac:dyDescent="0.25">
      <c r="M36" s="18"/>
      <c r="N36" s="18"/>
      <c r="O36" s="52" t="s">
        <v>34</v>
      </c>
      <c r="P36" s="52" t="s">
        <v>41</v>
      </c>
      <c r="Q36" s="52" t="s">
        <v>42</v>
      </c>
      <c r="R36" s="52"/>
      <c r="S36" s="18"/>
      <c r="U36" s="18"/>
      <c r="V36" s="18"/>
      <c r="W36" s="18"/>
    </row>
    <row r="37" spans="13:23" s="23" customFormat="1" x14ac:dyDescent="0.25">
      <c r="M37" s="18"/>
      <c r="N37" s="18"/>
      <c r="O37" s="52" t="s">
        <v>37</v>
      </c>
      <c r="P37" s="52" t="s">
        <v>139</v>
      </c>
      <c r="Q37" s="52">
        <v>121</v>
      </c>
      <c r="R37" s="52"/>
      <c r="S37" s="18"/>
      <c r="U37" s="18"/>
      <c r="V37" s="18"/>
      <c r="W37" s="18"/>
    </row>
    <row r="38" spans="13:23" s="23" customFormat="1" x14ac:dyDescent="0.25">
      <c r="M38" s="18"/>
      <c r="N38" s="18"/>
      <c r="O38" s="52" t="s">
        <v>37</v>
      </c>
      <c r="P38" s="52" t="s">
        <v>140</v>
      </c>
      <c r="Q38" s="52">
        <v>112</v>
      </c>
      <c r="R38" s="52"/>
      <c r="S38" s="53"/>
      <c r="T38" s="58"/>
      <c r="U38" s="53"/>
      <c r="V38" s="18"/>
      <c r="W38" s="18"/>
    </row>
    <row r="39" spans="13:23" s="23" customFormat="1" x14ac:dyDescent="0.25">
      <c r="M39" s="18"/>
      <c r="N39" s="18"/>
      <c r="O39" s="52" t="s">
        <v>37</v>
      </c>
      <c r="P39" s="52" t="s">
        <v>188</v>
      </c>
      <c r="Q39" s="52">
        <v>35</v>
      </c>
      <c r="R39" s="52"/>
      <c r="S39" s="53"/>
      <c r="T39" s="58"/>
      <c r="U39" s="53"/>
      <c r="V39" s="18"/>
      <c r="W39" s="18"/>
    </row>
    <row r="40" spans="13:23" s="23" customFormat="1" x14ac:dyDescent="0.25">
      <c r="M40" s="18"/>
      <c r="N40" s="18"/>
      <c r="O40" s="52" t="s">
        <v>64</v>
      </c>
      <c r="P40" s="52" t="s">
        <v>136</v>
      </c>
      <c r="Q40" s="52">
        <v>526</v>
      </c>
      <c r="R40" s="52"/>
      <c r="S40" s="53"/>
      <c r="T40" s="58"/>
      <c r="U40" s="53"/>
      <c r="V40" s="18"/>
      <c r="W40" s="18"/>
    </row>
    <row r="41" spans="13:23" s="23" customFormat="1" x14ac:dyDescent="0.25">
      <c r="M41" s="18"/>
      <c r="N41" s="18"/>
      <c r="O41" s="52" t="s">
        <v>64</v>
      </c>
      <c r="P41" s="52" t="s">
        <v>137</v>
      </c>
      <c r="Q41" s="52">
        <v>59</v>
      </c>
      <c r="R41" s="52"/>
      <c r="S41" s="53"/>
      <c r="T41" s="58"/>
      <c r="U41" s="53"/>
      <c r="V41" s="18"/>
      <c r="W41" s="18"/>
    </row>
    <row r="42" spans="13:23" s="23" customFormat="1" x14ac:dyDescent="0.25">
      <c r="M42" s="18"/>
      <c r="N42" s="18"/>
      <c r="O42" s="52" t="s">
        <v>64</v>
      </c>
      <c r="P42" s="52" t="s">
        <v>138</v>
      </c>
      <c r="Q42" s="52">
        <v>32</v>
      </c>
      <c r="R42" s="52"/>
      <c r="S42" s="53"/>
      <c r="T42" s="58"/>
      <c r="U42" s="53"/>
      <c r="V42" s="18"/>
      <c r="W42" s="18"/>
    </row>
    <row r="43" spans="13:23" s="23" customFormat="1" x14ac:dyDescent="0.25">
      <c r="M43" s="18"/>
      <c r="N43" s="18"/>
      <c r="O43" s="52"/>
      <c r="P43" s="52"/>
      <c r="Q43" s="52"/>
      <c r="R43" s="52"/>
      <c r="S43" s="53"/>
      <c r="T43" s="58"/>
      <c r="U43" s="53"/>
      <c r="V43" s="18"/>
      <c r="W43" s="18"/>
    </row>
    <row r="44" spans="13:23" s="23" customFormat="1" x14ac:dyDescent="0.25">
      <c r="M44" s="18"/>
      <c r="N44" s="18"/>
      <c r="O44" s="154"/>
      <c r="P44" s="154"/>
      <c r="Q44" s="154"/>
      <c r="R44" s="52"/>
      <c r="S44" s="53"/>
      <c r="T44" s="58"/>
      <c r="U44" s="53"/>
      <c r="V44" s="18"/>
      <c r="W44" s="18"/>
    </row>
    <row r="45" spans="13:23" s="23" customFormat="1" x14ac:dyDescent="0.25">
      <c r="M45" s="18"/>
      <c r="N45" s="18"/>
      <c r="O45" s="154"/>
      <c r="P45" s="154"/>
      <c r="Q45" s="154"/>
      <c r="R45" s="52"/>
      <c r="S45" s="53"/>
      <c r="T45" s="58"/>
      <c r="U45" s="53"/>
      <c r="V45" s="18"/>
      <c r="W45" s="18"/>
    </row>
    <row r="46" spans="13:23" s="23" customFormat="1" x14ac:dyDescent="0.25">
      <c r="M46" s="18"/>
      <c r="N46" s="18"/>
      <c r="O46" s="154"/>
      <c r="P46" s="154"/>
      <c r="Q46" s="154"/>
      <c r="R46" s="52"/>
      <c r="S46" s="53"/>
      <c r="T46" s="58"/>
      <c r="U46" s="53"/>
      <c r="V46" s="18"/>
      <c r="W46" s="18"/>
    </row>
    <row r="47" spans="13:23" s="23" customFormat="1" x14ac:dyDescent="0.25">
      <c r="M47" s="18"/>
      <c r="N47" s="18"/>
      <c r="O47" s="154"/>
      <c r="P47" s="154"/>
      <c r="Q47" s="154"/>
      <c r="R47" s="52"/>
      <c r="S47" s="53"/>
      <c r="T47" s="58"/>
      <c r="U47" s="53"/>
      <c r="V47" s="18"/>
      <c r="W47" s="18"/>
    </row>
    <row r="48" spans="13:23" s="23" customFormat="1" x14ac:dyDescent="0.25">
      <c r="M48" s="18"/>
      <c r="N48" s="18"/>
      <c r="O48" s="154"/>
      <c r="P48" s="154"/>
      <c r="Q48" s="154"/>
      <c r="R48" s="52"/>
      <c r="S48" s="53"/>
      <c r="T48" s="58"/>
      <c r="U48" s="53"/>
      <c r="V48" s="18"/>
      <c r="W48" s="18"/>
    </row>
    <row r="49" spans="1:23" s="1" customFormat="1" x14ac:dyDescent="0.25">
      <c r="N49" s="21"/>
      <c r="O49" s="125"/>
      <c r="P49" s="125"/>
      <c r="Q49" s="125"/>
      <c r="R49" s="21"/>
      <c r="S49" s="23"/>
      <c r="T49" s="23"/>
      <c r="U49" s="18"/>
      <c r="V49" s="18"/>
      <c r="W49" s="18"/>
    </row>
    <row r="50" spans="1:23" s="1" customFormat="1" x14ac:dyDescent="0.25">
      <c r="N50" s="21"/>
      <c r="O50" s="125"/>
      <c r="P50" s="125"/>
      <c r="Q50" s="125"/>
      <c r="R50" s="21"/>
      <c r="S50" s="23"/>
      <c r="T50" s="23"/>
      <c r="U50" s="18"/>
      <c r="V50" s="18"/>
      <c r="W50" s="18"/>
    </row>
    <row r="51" spans="1:23" s="1" customFormat="1" x14ac:dyDescent="0.25">
      <c r="N51" s="21"/>
      <c r="O51" s="125"/>
      <c r="P51" s="125"/>
      <c r="Q51" s="125"/>
      <c r="R51" s="21"/>
      <c r="S51" s="23"/>
      <c r="T51" s="23"/>
      <c r="U51" s="18"/>
      <c r="V51" s="18"/>
      <c r="W51" s="18"/>
    </row>
    <row r="52" spans="1:23" s="1" customFormat="1" x14ac:dyDescent="0.25">
      <c r="N52" s="21"/>
      <c r="O52" s="125"/>
      <c r="P52" s="125"/>
      <c r="Q52" s="125"/>
      <c r="R52" s="21"/>
      <c r="S52" s="23"/>
      <c r="T52" s="23"/>
      <c r="U52" s="18"/>
      <c r="V52" s="18"/>
      <c r="W52" s="18"/>
    </row>
    <row r="53" spans="1:23" s="1" customFormat="1" x14ac:dyDescent="0.25">
      <c r="O53" s="23"/>
      <c r="P53" s="23"/>
      <c r="Q53" s="23"/>
      <c r="R53" s="23"/>
      <c r="S53" s="23"/>
      <c r="T53" s="23"/>
      <c r="U53" s="18"/>
      <c r="V53" s="18"/>
      <c r="W53" s="18"/>
    </row>
    <row r="54" spans="1:23" s="1" customFormat="1" ht="20.25" thickBot="1" x14ac:dyDescent="0.35">
      <c r="A54" s="287" t="s">
        <v>33</v>
      </c>
      <c r="B54" s="287"/>
      <c r="C54" s="287"/>
      <c r="D54" s="287"/>
      <c r="E54" s="287"/>
      <c r="F54" s="287"/>
      <c r="G54" s="287"/>
      <c r="H54" s="287"/>
      <c r="I54" s="287"/>
      <c r="J54" s="287"/>
      <c r="K54" s="287"/>
      <c r="L54" s="287"/>
      <c r="M54" s="287"/>
      <c r="N54" s="287"/>
      <c r="O54" s="23"/>
      <c r="P54" s="23"/>
      <c r="Q54" s="23"/>
      <c r="R54" s="23"/>
      <c r="S54" s="23"/>
      <c r="T54" s="23"/>
      <c r="U54" s="18"/>
      <c r="V54" s="18"/>
      <c r="W54" s="18"/>
    </row>
    <row r="55" spans="1:23" s="1" customFormat="1" ht="24" thickTop="1" x14ac:dyDescent="0.25">
      <c r="A55" s="35"/>
      <c r="B55" s="82"/>
      <c r="C55" s="83" t="s">
        <v>37</v>
      </c>
      <c r="D55" s="83" t="s">
        <v>36</v>
      </c>
      <c r="E55" s="83" t="s">
        <v>35</v>
      </c>
      <c r="F55" s="297" t="s">
        <v>0</v>
      </c>
      <c r="G55" s="297"/>
      <c r="H55" s="297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 x14ac:dyDescent="0.25">
      <c r="A56" s="18"/>
      <c r="B56" s="23" t="s">
        <v>76</v>
      </c>
      <c r="C56" s="40">
        <f>O58</f>
        <v>1997</v>
      </c>
      <c r="D56" s="40">
        <f t="shared" ref="D56:E56" si="0">P58</f>
        <v>2033</v>
      </c>
      <c r="E56" s="40">
        <f t="shared" si="0"/>
        <v>1987</v>
      </c>
      <c r="F56" s="66"/>
      <c r="G56" s="55"/>
      <c r="H56" s="298" t="s">
        <v>379</v>
      </c>
      <c r="I56" s="298"/>
      <c r="J56" s="298"/>
      <c r="K56" s="298"/>
      <c r="L56" s="298"/>
      <c r="N56" s="37"/>
      <c r="O56" s="38" t="s">
        <v>37</v>
      </c>
      <c r="P56" s="38" t="s">
        <v>172</v>
      </c>
      <c r="Q56" s="38" t="s">
        <v>35</v>
      </c>
      <c r="R56" s="23"/>
      <c r="S56" s="18"/>
      <c r="T56" s="18"/>
      <c r="U56" s="18"/>
      <c r="V56" s="18"/>
    </row>
    <row r="57" spans="1:23" s="1" customFormat="1" x14ac:dyDescent="0.25">
      <c r="A57" s="18"/>
      <c r="B57" s="23" t="s">
        <v>77</v>
      </c>
      <c r="C57" s="42">
        <f>O59</f>
        <v>20</v>
      </c>
      <c r="D57" s="42">
        <f t="shared" ref="D57:E57" si="1">P59</f>
        <v>162</v>
      </c>
      <c r="E57" s="42">
        <f t="shared" si="1"/>
        <v>81</v>
      </c>
      <c r="F57" s="52"/>
      <c r="G57" s="55"/>
      <c r="H57" s="298"/>
      <c r="I57" s="298"/>
      <c r="J57" s="298"/>
      <c r="K57" s="298"/>
      <c r="L57" s="298"/>
      <c r="N57" s="41" t="s">
        <v>78</v>
      </c>
      <c r="O57" s="42">
        <v>2014</v>
      </c>
      <c r="P57" s="42">
        <v>2195</v>
      </c>
      <c r="Q57" s="42">
        <v>2068</v>
      </c>
      <c r="R57" s="23"/>
      <c r="S57" s="18"/>
      <c r="T57" s="18"/>
      <c r="U57" s="18"/>
      <c r="V57" s="18"/>
    </row>
    <row r="58" spans="1:23" s="1" customFormat="1" x14ac:dyDescent="0.25">
      <c r="A58" s="18"/>
      <c r="B58" s="23" t="s">
        <v>78</v>
      </c>
      <c r="C58" s="42">
        <f>O57</f>
        <v>2014</v>
      </c>
      <c r="D58" s="42">
        <f>P57</f>
        <v>2195</v>
      </c>
      <c r="E58" s="42">
        <f>Q57</f>
        <v>2068</v>
      </c>
      <c r="F58" s="52"/>
      <c r="G58" s="55"/>
      <c r="H58" s="298"/>
      <c r="I58" s="298"/>
      <c r="J58" s="298"/>
      <c r="K58" s="298"/>
      <c r="L58" s="298"/>
      <c r="N58" s="39" t="s">
        <v>76</v>
      </c>
      <c r="O58" s="40">
        <v>1997</v>
      </c>
      <c r="P58" s="40">
        <f>+P57-P59</f>
        <v>2033</v>
      </c>
      <c r="Q58" s="40">
        <f>+Q57-Q59</f>
        <v>1987</v>
      </c>
      <c r="R58" s="23"/>
      <c r="S58" s="18"/>
      <c r="T58" s="18"/>
      <c r="U58" s="18"/>
      <c r="V58" s="18"/>
    </row>
    <row r="59" spans="1:23" s="1" customFormat="1" x14ac:dyDescent="0.25">
      <c r="A59" s="18"/>
      <c r="B59" s="23"/>
      <c r="C59" s="23" t="s">
        <v>1</v>
      </c>
      <c r="D59" s="23" t="s">
        <v>16</v>
      </c>
      <c r="E59" s="23" t="s">
        <v>80</v>
      </c>
      <c r="F59" s="52"/>
      <c r="G59" s="55"/>
      <c r="H59" s="298"/>
      <c r="I59" s="298"/>
      <c r="J59" s="298"/>
      <c r="K59" s="298"/>
      <c r="L59" s="298"/>
      <c r="N59" s="41" t="s">
        <v>77</v>
      </c>
      <c r="O59" s="42">
        <v>20</v>
      </c>
      <c r="P59" s="42">
        <v>162</v>
      </c>
      <c r="Q59" s="42">
        <v>81</v>
      </c>
      <c r="R59" s="23"/>
      <c r="S59" s="18"/>
      <c r="T59" s="18"/>
      <c r="U59" s="18"/>
      <c r="V59" s="18"/>
      <c r="W59" s="18"/>
    </row>
    <row r="60" spans="1:23" s="1" customFormat="1" x14ac:dyDescent="0.25">
      <c r="A60" s="18"/>
      <c r="B60" s="23" t="s">
        <v>76</v>
      </c>
      <c r="C60" s="34">
        <f>C56/C58</f>
        <v>0.99155908639523338</v>
      </c>
      <c r="D60" s="34">
        <f>D56/D58</f>
        <v>0.92619589977220962</v>
      </c>
      <c r="E60" s="34">
        <f>E56/E58</f>
        <v>0.96083172147001938</v>
      </c>
      <c r="F60" s="18"/>
      <c r="O60" s="18"/>
      <c r="P60" s="18"/>
      <c r="Q60" s="23"/>
      <c r="R60" s="23"/>
      <c r="S60" s="18"/>
      <c r="T60" s="18"/>
      <c r="U60" s="18"/>
      <c r="V60" s="18"/>
      <c r="W60" s="18"/>
    </row>
    <row r="61" spans="1:23" s="1" customFormat="1" x14ac:dyDescent="0.25">
      <c r="A61" s="18"/>
      <c r="B61" s="23" t="s">
        <v>77</v>
      </c>
      <c r="C61" s="34">
        <f>C57/C58</f>
        <v>9.9304865938430985E-3</v>
      </c>
      <c r="D61" s="34">
        <f>D57/D58</f>
        <v>7.3804100227790437E-2</v>
      </c>
      <c r="E61" s="34">
        <f>E57/E58</f>
        <v>3.9168278529980657E-2</v>
      </c>
      <c r="F61" s="18"/>
      <c r="S61" s="18"/>
      <c r="T61" s="18"/>
      <c r="U61" s="18"/>
      <c r="V61" s="18"/>
      <c r="W61" s="18"/>
    </row>
    <row r="62" spans="1:23" s="1" customFormat="1" x14ac:dyDescent="0.25">
      <c r="A62" s="18"/>
      <c r="B62" s="23"/>
      <c r="C62" s="23"/>
      <c r="D62" s="23"/>
      <c r="E62" s="23"/>
      <c r="F62" s="18"/>
      <c r="G62" s="54"/>
      <c r="S62" s="18"/>
      <c r="T62" s="18"/>
      <c r="U62" s="18"/>
      <c r="V62" s="18"/>
      <c r="W62" s="18"/>
    </row>
    <row r="63" spans="1:23" s="1" customFormat="1" x14ac:dyDescent="0.25">
      <c r="A63" s="18"/>
      <c r="B63" s="23"/>
      <c r="C63" s="23"/>
      <c r="D63" s="23"/>
      <c r="E63" s="23"/>
      <c r="F63" s="23"/>
      <c r="G63" s="55"/>
      <c r="H63" s="55"/>
      <c r="S63" s="18"/>
      <c r="T63" s="18"/>
      <c r="U63" s="18"/>
      <c r="V63" s="18"/>
      <c r="W63" s="18"/>
    </row>
    <row r="64" spans="1:23" s="1" customFormat="1" x14ac:dyDescent="0.25">
      <c r="A64" s="18"/>
      <c r="B64" s="23"/>
      <c r="C64" s="23"/>
      <c r="D64" s="23"/>
      <c r="E64" s="23"/>
      <c r="F64" s="23"/>
      <c r="G64" s="55"/>
      <c r="H64" s="55"/>
      <c r="K64" s="55"/>
      <c r="L64" s="55"/>
      <c r="S64" s="18"/>
      <c r="T64" s="18"/>
      <c r="U64" s="18"/>
      <c r="V64" s="18"/>
      <c r="W64" s="18"/>
    </row>
    <row r="65" spans="1:23" s="1" customFormat="1" x14ac:dyDescent="0.25">
      <c r="A65" s="18"/>
      <c r="B65" s="23"/>
      <c r="C65" s="23"/>
      <c r="D65" s="23"/>
      <c r="E65" s="23"/>
      <c r="F65" s="23"/>
      <c r="G65" s="55"/>
      <c r="H65" s="55"/>
      <c r="K65" s="55"/>
      <c r="L65" s="55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 x14ac:dyDescent="0.25">
      <c r="A66" s="18"/>
      <c r="B66" s="61"/>
      <c r="C66" s="62" t="s">
        <v>35</v>
      </c>
      <c r="D66" s="62" t="s">
        <v>36</v>
      </c>
      <c r="E66" s="62" t="s">
        <v>37</v>
      </c>
      <c r="F66" s="23"/>
      <c r="G66" s="55"/>
      <c r="H66" s="55"/>
      <c r="K66" s="55"/>
      <c r="L66" s="55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 x14ac:dyDescent="0.25">
      <c r="A67" s="52"/>
      <c r="B67" s="63" t="s">
        <v>79</v>
      </c>
      <c r="C67" s="64">
        <v>36164212.247311793</v>
      </c>
      <c r="D67" s="64">
        <v>38619911.742472038</v>
      </c>
      <c r="E67" s="64">
        <v>47421176.067276128</v>
      </c>
      <c r="F67" s="23"/>
      <c r="G67" s="55"/>
      <c r="H67" s="55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 x14ac:dyDescent="0.25">
      <c r="A68" s="52"/>
      <c r="B68" s="52"/>
      <c r="C68" s="18"/>
      <c r="D68" s="52"/>
      <c r="E68" s="52"/>
      <c r="G68" s="55"/>
      <c r="H68" s="55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 x14ac:dyDescent="0.25">
      <c r="A69" s="55"/>
      <c r="B69" s="55"/>
      <c r="D69" s="55"/>
      <c r="E69" s="55"/>
      <c r="G69" s="55"/>
      <c r="H69" s="55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 x14ac:dyDescent="0.25">
      <c r="A70" s="55"/>
      <c r="B70" s="55"/>
      <c r="D70" s="55"/>
      <c r="E70" s="55"/>
      <c r="G70" s="55"/>
      <c r="H70" s="55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 x14ac:dyDescent="0.25"/>
    <row r="72" spans="1:23" s="18" customFormat="1" ht="15" customHeight="1" x14ac:dyDescent="0.25">
      <c r="A72" s="21"/>
      <c r="B72" s="21" t="s">
        <v>1</v>
      </c>
      <c r="C72" s="21" t="s">
        <v>16</v>
      </c>
      <c r="D72" s="21" t="s">
        <v>17</v>
      </c>
      <c r="E72" s="21"/>
      <c r="H72" s="299" t="s">
        <v>378</v>
      </c>
      <c r="I72" s="299"/>
      <c r="J72" s="299"/>
      <c r="K72" s="299"/>
      <c r="L72" s="299"/>
    </row>
    <row r="73" spans="1:23" s="18" customFormat="1" x14ac:dyDescent="0.25">
      <c r="A73" s="21" t="s">
        <v>81</v>
      </c>
      <c r="B73" s="110">
        <v>16.809999999999999</v>
      </c>
      <c r="C73" s="110">
        <v>12.42</v>
      </c>
      <c r="D73" s="110">
        <v>10.61</v>
      </c>
      <c r="E73" s="21"/>
      <c r="H73" s="299"/>
      <c r="I73" s="299"/>
      <c r="J73" s="299"/>
      <c r="K73" s="299"/>
      <c r="L73" s="299"/>
    </row>
    <row r="74" spans="1:23" s="18" customFormat="1" x14ac:dyDescent="0.25">
      <c r="A74" s="21" t="s">
        <v>82</v>
      </c>
      <c r="B74" s="110">
        <v>164.87</v>
      </c>
      <c r="C74" s="110">
        <v>163.66999999999999</v>
      </c>
      <c r="D74" s="110">
        <v>156.22999999999999</v>
      </c>
      <c r="E74" s="21"/>
      <c r="H74" s="299"/>
      <c r="I74" s="299"/>
      <c r="J74" s="299"/>
      <c r="K74" s="299"/>
      <c r="L74" s="299"/>
    </row>
    <row r="75" spans="1:23" s="18" customFormat="1" x14ac:dyDescent="0.25">
      <c r="A75" s="21"/>
      <c r="B75" s="21"/>
      <c r="C75" s="21"/>
      <c r="D75" s="21"/>
      <c r="E75" s="21"/>
      <c r="H75" s="299"/>
      <c r="I75" s="299"/>
      <c r="J75" s="299"/>
      <c r="K75" s="299"/>
      <c r="L75" s="299"/>
    </row>
    <row r="76" spans="1:23" s="18" customFormat="1" x14ac:dyDescent="0.25">
      <c r="A76" s="21"/>
      <c r="B76" s="21"/>
      <c r="C76" s="21"/>
      <c r="D76" s="21"/>
      <c r="E76" s="21"/>
      <c r="H76" s="300"/>
      <c r="I76" s="300"/>
      <c r="J76" s="300"/>
      <c r="K76" s="300"/>
      <c r="L76" s="300"/>
    </row>
    <row r="77" spans="1:23" s="18" customFormat="1" x14ac:dyDescent="0.25">
      <c r="H77" s="300"/>
      <c r="I77" s="300"/>
      <c r="J77" s="300"/>
      <c r="K77" s="300"/>
      <c r="L77" s="300"/>
    </row>
    <row r="78" spans="1:23" s="18" customFormat="1" x14ac:dyDescent="0.25">
      <c r="H78" s="300"/>
      <c r="I78" s="300"/>
      <c r="J78" s="300"/>
      <c r="K78" s="300"/>
      <c r="L78" s="300"/>
    </row>
    <row r="79" spans="1:23" s="18" customFormat="1" x14ac:dyDescent="0.25">
      <c r="H79" s="300"/>
      <c r="I79" s="300"/>
      <c r="J79" s="300"/>
      <c r="K79" s="300"/>
      <c r="L79" s="300"/>
    </row>
    <row r="80" spans="1:23" s="1" customFormat="1" x14ac:dyDescent="0.25">
      <c r="A80" s="18"/>
      <c r="B80" s="18"/>
      <c r="C80" s="18"/>
      <c r="D80" s="18"/>
      <c r="E80" s="18"/>
      <c r="F80" s="18"/>
      <c r="G80" s="18"/>
      <c r="H80" s="89"/>
      <c r="I80" s="89"/>
      <c r="J80" s="89"/>
      <c r="K80" s="89"/>
      <c r="L80" s="89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 x14ac:dyDescent="0.25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 x14ac:dyDescent="0.25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 x14ac:dyDescent="0.25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 x14ac:dyDescent="0.25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 x14ac:dyDescent="0.25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 x14ac:dyDescent="0.25">
      <c r="O86" s="18"/>
      <c r="P86" s="18"/>
      <c r="Q86" s="18"/>
      <c r="R86" s="18"/>
      <c r="S86" s="31"/>
      <c r="T86" s="18"/>
      <c r="U86" s="18"/>
      <c r="V86" s="18"/>
      <c r="W86" s="18"/>
    </row>
    <row r="87" spans="1:23" s="18" customFormat="1" x14ac:dyDescent="0.25"/>
    <row r="88" spans="1:23" s="18" customFormat="1" ht="20.25" thickBot="1" x14ac:dyDescent="0.35">
      <c r="A88" s="272" t="s">
        <v>130</v>
      </c>
      <c r="B88" s="272"/>
      <c r="C88" s="272"/>
      <c r="D88" s="272"/>
      <c r="E88" s="272"/>
      <c r="F88" s="272"/>
      <c r="G88" s="272"/>
      <c r="H88" s="272"/>
      <c r="I88" s="272"/>
      <c r="J88" s="272"/>
      <c r="K88" s="272"/>
      <c r="L88" s="272"/>
      <c r="M88" s="272"/>
      <c r="N88" s="272"/>
    </row>
    <row r="89" spans="1:23" s="18" customFormat="1" ht="15.75" thickTop="1" x14ac:dyDescent="0.25">
      <c r="H89" s="23"/>
      <c r="I89" s="23"/>
      <c r="J89" s="23"/>
      <c r="K89" s="23"/>
      <c r="L89" s="23"/>
    </row>
    <row r="90" spans="1:23" s="18" customFormat="1" x14ac:dyDescent="0.25">
      <c r="H90" s="21"/>
      <c r="I90" s="21"/>
      <c r="J90" s="21"/>
      <c r="K90" s="23"/>
      <c r="L90" s="23"/>
    </row>
    <row r="91" spans="1:23" s="18" customFormat="1" x14ac:dyDescent="0.25">
      <c r="B91" s="191" t="s">
        <v>219</v>
      </c>
      <c r="D91" s="18" t="s">
        <v>220</v>
      </c>
      <c r="F91" s="18" t="s">
        <v>221</v>
      </c>
      <c r="H91" s="21"/>
      <c r="I91" s="21"/>
      <c r="J91" s="21"/>
      <c r="K91" s="23"/>
      <c r="L91" s="23"/>
    </row>
    <row r="92" spans="1:23" s="18" customFormat="1" x14ac:dyDescent="0.25">
      <c r="A92" s="18" t="s">
        <v>7</v>
      </c>
      <c r="B92" s="27">
        <v>0.74209999999999998</v>
      </c>
      <c r="C92" s="18" t="s">
        <v>7</v>
      </c>
      <c r="D92" s="27">
        <v>0.67759999999999998</v>
      </c>
      <c r="E92" s="18" t="s">
        <v>7</v>
      </c>
      <c r="F92" s="27">
        <v>0.50819999999999999</v>
      </c>
      <c r="H92" s="21"/>
      <c r="I92" s="21"/>
      <c r="J92" s="21"/>
      <c r="K92" s="23"/>
      <c r="L92" s="23"/>
    </row>
    <row r="93" spans="1:23" s="18" customFormat="1" x14ac:dyDescent="0.25">
      <c r="A93" s="18" t="s">
        <v>38</v>
      </c>
      <c r="B93" s="27">
        <v>0.12180000000000001</v>
      </c>
      <c r="C93" s="18" t="s">
        <v>38</v>
      </c>
      <c r="D93" s="27">
        <v>0.13639999999999999</v>
      </c>
      <c r="E93" s="18" t="s">
        <v>38</v>
      </c>
      <c r="F93" s="27">
        <v>0.27260000000000001</v>
      </c>
      <c r="H93" s="21"/>
      <c r="I93" s="21"/>
      <c r="J93" s="21"/>
      <c r="K93" s="23"/>
      <c r="L93" s="23"/>
    </row>
    <row r="94" spans="1:23" s="18" customFormat="1" x14ac:dyDescent="0.25">
      <c r="A94" s="18" t="s">
        <v>39</v>
      </c>
      <c r="B94" s="27">
        <v>0.1168</v>
      </c>
      <c r="C94" s="18" t="s">
        <v>39</v>
      </c>
      <c r="D94" s="27">
        <v>0.17580000000000001</v>
      </c>
      <c r="E94" s="18" t="s">
        <v>39</v>
      </c>
      <c r="F94" s="27">
        <v>0.193</v>
      </c>
      <c r="H94" s="21"/>
      <c r="I94" s="21"/>
      <c r="J94" s="21"/>
      <c r="K94" s="23"/>
      <c r="L94" s="23"/>
    </row>
    <row r="95" spans="1:23" s="18" customFormat="1" x14ac:dyDescent="0.25">
      <c r="A95" s="18" t="s">
        <v>40</v>
      </c>
      <c r="B95" s="27">
        <v>1.9199999999999998E-2</v>
      </c>
      <c r="C95" s="18" t="s">
        <v>40</v>
      </c>
      <c r="D95" s="27">
        <v>1.0200000000000001E-2</v>
      </c>
      <c r="E95" s="18" t="s">
        <v>40</v>
      </c>
      <c r="F95" s="27">
        <v>2.63E-2</v>
      </c>
      <c r="H95" s="21"/>
      <c r="I95" s="21"/>
      <c r="J95" s="21"/>
      <c r="K95" s="23"/>
      <c r="L95" s="23"/>
    </row>
    <row r="96" spans="1:23" s="18" customFormat="1" x14ac:dyDescent="0.25">
      <c r="B96" s="18" t="s">
        <v>222</v>
      </c>
      <c r="D96" s="18" t="s">
        <v>223</v>
      </c>
      <c r="F96" s="18" t="s">
        <v>224</v>
      </c>
      <c r="G96" s="27"/>
      <c r="H96" s="21"/>
      <c r="I96" s="21"/>
      <c r="J96" s="21"/>
      <c r="K96" s="23"/>
      <c r="L96" s="23"/>
    </row>
    <row r="97" spans="1:12" s="18" customFormat="1" x14ac:dyDescent="0.25">
      <c r="A97" s="18" t="s">
        <v>7</v>
      </c>
      <c r="B97" s="27">
        <v>0.1515</v>
      </c>
      <c r="C97" s="18" t="s">
        <v>7</v>
      </c>
      <c r="D97" s="27">
        <v>0.1424</v>
      </c>
      <c r="E97" s="18" t="s">
        <v>7</v>
      </c>
      <c r="F97" s="27">
        <v>0.3861</v>
      </c>
      <c r="G97" s="22"/>
      <c r="H97" s="23"/>
      <c r="I97" s="23"/>
      <c r="J97" s="23"/>
      <c r="K97" s="23"/>
      <c r="L97" s="23"/>
    </row>
    <row r="98" spans="1:12" s="18" customFormat="1" x14ac:dyDescent="0.25">
      <c r="A98" s="18" t="s">
        <v>38</v>
      </c>
      <c r="B98" s="27">
        <v>0.1336</v>
      </c>
      <c r="C98" s="18" t="s">
        <v>38</v>
      </c>
      <c r="D98" s="27">
        <v>0.32269999999999999</v>
      </c>
      <c r="E98" s="18" t="s">
        <v>38</v>
      </c>
      <c r="F98" s="27">
        <v>0.27</v>
      </c>
      <c r="G98" s="22"/>
      <c r="H98" s="23"/>
      <c r="I98" s="23"/>
      <c r="J98" s="23"/>
      <c r="K98" s="23"/>
      <c r="L98" s="23"/>
    </row>
    <row r="99" spans="1:12" s="18" customFormat="1" x14ac:dyDescent="0.25">
      <c r="A99" s="18" t="s">
        <v>39</v>
      </c>
      <c r="B99" s="27">
        <v>0.71489999999999998</v>
      </c>
      <c r="C99" s="18" t="s">
        <v>39</v>
      </c>
      <c r="D99" s="27">
        <v>0.53490000000000004</v>
      </c>
      <c r="E99" s="18" t="s">
        <v>39</v>
      </c>
      <c r="F99" s="27">
        <v>0.29170000000000001</v>
      </c>
      <c r="H99" s="23"/>
      <c r="I99" s="23"/>
      <c r="J99" s="23"/>
      <c r="K99" s="23"/>
      <c r="L99" s="23"/>
    </row>
    <row r="100" spans="1:12" s="18" customFormat="1" x14ac:dyDescent="0.25">
      <c r="A100" s="18" t="s">
        <v>40</v>
      </c>
      <c r="B100" s="27">
        <v>0</v>
      </c>
      <c r="C100" s="18" t="s">
        <v>40</v>
      </c>
      <c r="D100" s="27">
        <v>0</v>
      </c>
      <c r="E100" s="18" t="s">
        <v>40</v>
      </c>
      <c r="F100" s="27">
        <v>5.2200000000000003E-2</v>
      </c>
      <c r="H100" s="23"/>
      <c r="I100" s="23"/>
      <c r="J100" s="23"/>
      <c r="K100" s="23"/>
      <c r="L100" s="23"/>
    </row>
    <row r="101" spans="1:12" s="18" customFormat="1" x14ac:dyDescent="0.25">
      <c r="H101" s="23"/>
      <c r="I101" s="23"/>
      <c r="J101" s="23"/>
      <c r="K101" s="23"/>
      <c r="L101" s="23"/>
    </row>
    <row r="102" spans="1:12" s="23" customFormat="1" x14ac:dyDescent="0.25">
      <c r="A102" s="18"/>
      <c r="B102" s="18"/>
      <c r="C102" s="18"/>
      <c r="D102" s="18"/>
      <c r="E102" s="18"/>
      <c r="F102" s="18"/>
      <c r="G102" s="18"/>
    </row>
    <row r="103" spans="1:12" s="18" customFormat="1" x14ac:dyDescent="0.25">
      <c r="A103" s="44"/>
    </row>
    <row r="104" spans="1:12" s="18" customFormat="1" x14ac:dyDescent="0.25">
      <c r="A104" s="44" t="s">
        <v>291</v>
      </c>
    </row>
    <row r="105" spans="1:12" s="18" customFormat="1" x14ac:dyDescent="0.25"/>
    <row r="106" spans="1:12" s="18" customFormat="1" x14ac:dyDescent="0.25"/>
    <row r="107" spans="1:12" s="18" customFormat="1" x14ac:dyDescent="0.25"/>
    <row r="108" spans="1:12" s="18" customFormat="1" x14ac:dyDescent="0.25"/>
    <row r="109" spans="1:12" s="18" customFormat="1" x14ac:dyDescent="0.25"/>
    <row r="110" spans="1:12" s="18" customFormat="1" x14ac:dyDescent="0.25"/>
    <row r="111" spans="1:12" s="18" customFormat="1" x14ac:dyDescent="0.25"/>
    <row r="112" spans="1:12" s="18" customFormat="1" x14ac:dyDescent="0.25"/>
    <row r="113" spans="1:15" s="18" customFormat="1" x14ac:dyDescent="0.25"/>
    <row r="114" spans="1:15" s="18" customFormat="1" x14ac:dyDescent="0.25"/>
    <row r="115" spans="1:15" s="18" customFormat="1" x14ac:dyDescent="0.25"/>
    <row r="116" spans="1:15" s="18" customFormat="1" x14ac:dyDescent="0.25"/>
    <row r="117" spans="1:15" s="18" customFormat="1" x14ac:dyDescent="0.25"/>
    <row r="118" spans="1:15" s="18" customFormat="1" x14ac:dyDescent="0.25"/>
    <row r="119" spans="1:15" s="18" customFormat="1" x14ac:dyDescent="0.25"/>
    <row r="120" spans="1:15" s="18" customFormat="1" x14ac:dyDescent="0.25"/>
    <row r="121" spans="1:15" s="18" customFormat="1" x14ac:dyDescent="0.25"/>
    <row r="122" spans="1:15" s="18" customFormat="1" ht="20.25" thickBot="1" x14ac:dyDescent="0.35">
      <c r="A122" s="272" t="s">
        <v>131</v>
      </c>
      <c r="B122" s="272"/>
      <c r="C122" s="272"/>
      <c r="D122" s="272"/>
      <c r="E122" s="272"/>
      <c r="F122" s="272"/>
      <c r="G122" s="272"/>
      <c r="H122" s="272"/>
      <c r="I122" s="272"/>
      <c r="J122" s="272"/>
      <c r="K122" s="272"/>
      <c r="L122" s="272"/>
      <c r="M122" s="272"/>
      <c r="N122" s="272"/>
    </row>
    <row r="123" spans="1:15" s="18" customFormat="1" ht="15.75" thickTop="1" x14ac:dyDescent="0.25">
      <c r="A123" s="26"/>
      <c r="B123" s="26"/>
      <c r="C123" s="26"/>
      <c r="D123" s="26"/>
      <c r="E123" s="26"/>
      <c r="F123" s="26"/>
      <c r="G123" s="26"/>
      <c r="H123" s="23"/>
      <c r="I123" s="23"/>
      <c r="J123" s="23"/>
      <c r="K123" s="23"/>
      <c r="L123" s="23"/>
      <c r="M123" s="23"/>
      <c r="N123" s="23"/>
      <c r="O123" s="23"/>
    </row>
    <row r="124" spans="1:15" s="18" customFormat="1" x14ac:dyDescent="0.25">
      <c r="A124" s="26"/>
      <c r="B124" s="26"/>
      <c r="C124" s="26"/>
      <c r="D124" s="26"/>
      <c r="E124" s="26"/>
      <c r="H124" s="23"/>
      <c r="I124" s="23"/>
      <c r="J124" s="23"/>
    </row>
    <row r="125" spans="1:15" s="18" customFormat="1" x14ac:dyDescent="0.25">
      <c r="A125" s="26"/>
      <c r="B125" s="26" t="s">
        <v>135</v>
      </c>
      <c r="C125" s="26"/>
      <c r="D125" s="26" t="s">
        <v>133</v>
      </c>
      <c r="E125" s="26"/>
      <c r="F125" s="18" t="s">
        <v>134</v>
      </c>
      <c r="H125" s="23"/>
      <c r="I125" s="23"/>
      <c r="J125" s="23"/>
    </row>
    <row r="126" spans="1:15" s="18" customFormat="1" x14ac:dyDescent="0.25">
      <c r="A126" s="26" t="s">
        <v>7</v>
      </c>
      <c r="B126" s="32">
        <v>1</v>
      </c>
      <c r="C126" s="26" t="s">
        <v>7</v>
      </c>
      <c r="D126" s="32">
        <v>0.79990000000000006</v>
      </c>
      <c r="E126" s="26" t="s">
        <v>7</v>
      </c>
      <c r="F126" s="27">
        <v>0.85640000000000005</v>
      </c>
      <c r="H126" s="23"/>
      <c r="I126" s="23"/>
      <c r="J126" s="23"/>
    </row>
    <row r="127" spans="1:15" s="18" customFormat="1" x14ac:dyDescent="0.25">
      <c r="A127" s="26" t="s">
        <v>38</v>
      </c>
      <c r="B127" s="32">
        <v>0</v>
      </c>
      <c r="C127" s="26" t="s">
        <v>38</v>
      </c>
      <c r="D127" s="32">
        <v>0.1978</v>
      </c>
      <c r="E127" s="26" t="s">
        <v>38</v>
      </c>
      <c r="F127" s="27">
        <v>0.14180000000000001</v>
      </c>
      <c r="H127" s="23"/>
      <c r="I127" s="23"/>
      <c r="J127" s="23"/>
    </row>
    <row r="128" spans="1:15" s="18" customFormat="1" x14ac:dyDescent="0.25">
      <c r="A128" s="26" t="s">
        <v>39</v>
      </c>
      <c r="B128" s="32">
        <v>0</v>
      </c>
      <c r="C128" s="26" t="s">
        <v>39</v>
      </c>
      <c r="D128" s="32">
        <v>2.3999999999999998E-3</v>
      </c>
      <c r="E128" s="26" t="s">
        <v>39</v>
      </c>
      <c r="F128" s="27">
        <v>1.8E-3</v>
      </c>
      <c r="H128" s="23"/>
      <c r="I128" s="23"/>
      <c r="J128" s="23"/>
    </row>
    <row r="129" spans="1:15" s="18" customFormat="1" x14ac:dyDescent="0.25">
      <c r="A129" s="26"/>
      <c r="B129" s="26"/>
      <c r="C129" s="26"/>
      <c r="D129" s="26"/>
      <c r="E129" s="26"/>
      <c r="H129" s="23"/>
      <c r="I129" s="23"/>
      <c r="J129" s="23"/>
    </row>
    <row r="130" spans="1:15" s="18" customFormat="1" x14ac:dyDescent="0.25">
      <c r="A130" s="26"/>
      <c r="B130" s="26"/>
      <c r="C130" s="26"/>
      <c r="D130" s="26"/>
      <c r="E130" s="26"/>
      <c r="F130" s="26"/>
      <c r="G130" s="26"/>
      <c r="H130" s="23"/>
      <c r="I130" s="23"/>
      <c r="J130" s="23"/>
    </row>
    <row r="131" spans="1:15" s="18" customFormat="1" x14ac:dyDescent="0.25">
      <c r="H131" s="23"/>
      <c r="I131" s="23"/>
      <c r="J131" s="23"/>
    </row>
    <row r="132" spans="1:15" s="18" customFormat="1" x14ac:dyDescent="0.25">
      <c r="C132" s="23"/>
      <c r="D132" s="23"/>
      <c r="E132" s="23"/>
      <c r="F132" s="23"/>
      <c r="G132" s="23"/>
      <c r="H132" s="23"/>
      <c r="I132" s="23"/>
      <c r="J132" s="23"/>
    </row>
    <row r="133" spans="1:15" s="18" customFormat="1" x14ac:dyDescent="0.25">
      <c r="C133" s="23"/>
      <c r="D133" s="23"/>
      <c r="E133" s="23"/>
      <c r="F133" s="23"/>
      <c r="G133" s="23"/>
      <c r="H133" s="23"/>
      <c r="I133" s="23"/>
      <c r="J133" s="23"/>
    </row>
    <row r="134" spans="1:15" s="18" customFormat="1" x14ac:dyDescent="0.25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</row>
    <row r="135" spans="1:15" s="18" customFormat="1" x14ac:dyDescent="0.2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</row>
    <row r="136" spans="1:15" s="18" customFormat="1" x14ac:dyDescent="0.25"/>
    <row r="137" spans="1:15" s="18" customFormat="1" x14ac:dyDescent="0.25"/>
    <row r="138" spans="1:15" s="18" customFormat="1" x14ac:dyDescent="0.25">
      <c r="A138" s="44" t="s">
        <v>249</v>
      </c>
    </row>
    <row r="139" spans="1:15" s="18" customFormat="1" ht="20.25" thickBot="1" x14ac:dyDescent="0.35">
      <c r="A139" s="272" t="s">
        <v>84</v>
      </c>
      <c r="B139" s="272"/>
      <c r="C139" s="272"/>
      <c r="D139" s="272"/>
      <c r="E139" s="272"/>
      <c r="F139" s="272"/>
      <c r="G139" s="272"/>
      <c r="H139" s="272"/>
      <c r="I139" s="272"/>
      <c r="J139" s="272"/>
      <c r="K139" s="272"/>
      <c r="L139" s="272"/>
      <c r="M139" s="272"/>
      <c r="N139" s="272"/>
      <c r="O139" s="18" t="s">
        <v>83</v>
      </c>
    </row>
    <row r="140" spans="1:15" s="18" customFormat="1" ht="15.75" thickTop="1" x14ac:dyDescent="0.25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</row>
    <row r="141" spans="1:15" s="18" customFormat="1" x14ac:dyDescent="0.25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</row>
    <row r="142" spans="1:15" s="18" customFormat="1" x14ac:dyDescent="0.25">
      <c r="A142" s="23"/>
      <c r="B142" s="23"/>
      <c r="C142" s="23"/>
      <c r="D142" s="23"/>
      <c r="E142" s="23"/>
      <c r="F142" s="23"/>
      <c r="G142" s="23"/>
      <c r="H142" s="23"/>
      <c r="I142" s="23"/>
    </row>
    <row r="143" spans="1:15" s="18" customFormat="1" x14ac:dyDescent="0.25"/>
    <row r="144" spans="1:15" s="18" customFormat="1" x14ac:dyDescent="0.25"/>
    <row r="145" spans="1:20" s="18" customFormat="1" x14ac:dyDescent="0.25"/>
    <row r="146" spans="1:20" s="18" customFormat="1" x14ac:dyDescent="0.25">
      <c r="C146" s="18" t="s">
        <v>225</v>
      </c>
      <c r="E146" s="18" t="s">
        <v>226</v>
      </c>
      <c r="G146" s="18" t="s">
        <v>227</v>
      </c>
    </row>
    <row r="147" spans="1:20" s="18" customFormat="1" x14ac:dyDescent="0.25">
      <c r="B147" s="18" t="s">
        <v>4</v>
      </c>
      <c r="C147" s="27">
        <v>5.6300000000000003E-2</v>
      </c>
      <c r="D147" s="18" t="s">
        <v>4</v>
      </c>
      <c r="E147" s="27">
        <v>0.23810000000000001</v>
      </c>
      <c r="F147" s="18" t="s">
        <v>4</v>
      </c>
      <c r="G147" s="27">
        <v>0.23810000000000001</v>
      </c>
    </row>
    <row r="148" spans="1:20" s="18" customFormat="1" x14ac:dyDescent="0.25">
      <c r="B148" s="18" t="s">
        <v>124</v>
      </c>
      <c r="C148" s="27">
        <v>0.2384</v>
      </c>
      <c r="D148" s="18" t="s">
        <v>124</v>
      </c>
      <c r="E148" s="27">
        <v>0.23330000000000001</v>
      </c>
      <c r="F148" s="18" t="s">
        <v>124</v>
      </c>
      <c r="G148" s="27">
        <v>0.23330000000000001</v>
      </c>
    </row>
    <row r="149" spans="1:20" s="18" customFormat="1" x14ac:dyDescent="0.25">
      <c r="B149" s="18" t="s">
        <v>179</v>
      </c>
      <c r="C149" s="27">
        <v>0.70530000000000004</v>
      </c>
      <c r="D149" s="18" t="s">
        <v>179</v>
      </c>
      <c r="E149" s="27">
        <v>0.52859999999999996</v>
      </c>
      <c r="F149" s="18" t="s">
        <v>179</v>
      </c>
      <c r="G149" s="27">
        <v>0.52859999999999996</v>
      </c>
    </row>
    <row r="150" spans="1:20" s="18" customFormat="1" ht="19.5" x14ac:dyDescent="0.25">
      <c r="A150" s="29"/>
      <c r="F150" s="29"/>
      <c r="G150" s="29"/>
      <c r="H150" s="29"/>
      <c r="I150" s="29"/>
      <c r="J150" s="29"/>
      <c r="K150" s="29"/>
      <c r="L150" s="29"/>
      <c r="M150" s="29"/>
      <c r="N150" s="29"/>
      <c r="S150" s="29"/>
      <c r="T150" s="29"/>
    </row>
    <row r="151" spans="1:20" s="18" customFormat="1" x14ac:dyDescent="0.25">
      <c r="A151" s="26"/>
      <c r="B151" s="26"/>
      <c r="C151" s="26"/>
      <c r="D151" s="26"/>
      <c r="E151" s="26"/>
      <c r="F151" s="26"/>
      <c r="G151" s="26"/>
      <c r="H151" s="26"/>
      <c r="I151" s="26"/>
    </row>
    <row r="152" spans="1:20" s="18" customFormat="1" x14ac:dyDescent="0.25"/>
    <row r="153" spans="1:20" s="18" customFormat="1" x14ac:dyDescent="0.25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</row>
    <row r="154" spans="1:20" s="18" customFormat="1" x14ac:dyDescent="0.25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</row>
    <row r="155" spans="1:20" s="18" customFormat="1" x14ac:dyDescent="0.25">
      <c r="A155" s="44"/>
    </row>
    <row r="156" spans="1:20" s="18" customFormat="1" x14ac:dyDescent="0.25"/>
    <row r="157" spans="1:20" s="18" customFormat="1" x14ac:dyDescent="0.25"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</row>
    <row r="158" spans="1:20" s="18" customFormat="1" ht="20.25" thickBot="1" x14ac:dyDescent="0.35">
      <c r="A158" s="272" t="s">
        <v>85</v>
      </c>
      <c r="B158" s="272"/>
      <c r="C158" s="272"/>
      <c r="D158" s="272"/>
      <c r="E158" s="272"/>
      <c r="F158" s="272"/>
      <c r="G158" s="272"/>
      <c r="H158" s="272"/>
      <c r="I158" s="272"/>
      <c r="J158" s="272"/>
      <c r="K158" s="272"/>
      <c r="L158" s="272"/>
      <c r="M158" s="272"/>
      <c r="N158" s="272"/>
    </row>
    <row r="159" spans="1:20" s="18" customFormat="1" ht="17.25" customHeight="1" thickTop="1" x14ac:dyDescent="0.25">
      <c r="A159" s="26"/>
      <c r="B159" s="26"/>
      <c r="C159" s="26"/>
      <c r="D159" s="26"/>
      <c r="E159" s="26"/>
      <c r="F159" s="26"/>
      <c r="G159" s="26"/>
    </row>
    <row r="160" spans="1:20" s="18" customFormat="1" x14ac:dyDescent="0.25">
      <c r="A160" s="26"/>
      <c r="B160" s="26"/>
      <c r="C160" s="26"/>
      <c r="D160" s="26"/>
      <c r="E160" s="26"/>
      <c r="F160" s="26"/>
      <c r="G160" s="26"/>
    </row>
    <row r="161" spans="1:14" s="18" customFormat="1" x14ac:dyDescent="0.25">
      <c r="G161" s="26"/>
    </row>
    <row r="162" spans="1:14" s="18" customFormat="1" x14ac:dyDescent="0.25">
      <c r="G162" s="26"/>
      <c r="H162" s="23"/>
      <c r="I162" s="23"/>
      <c r="J162" s="23"/>
      <c r="K162" s="23"/>
      <c r="L162" s="23"/>
      <c r="M162" s="23"/>
      <c r="N162" s="23"/>
    </row>
    <row r="163" spans="1:14" s="18" customFormat="1" x14ac:dyDescent="0.25">
      <c r="B163" s="18" t="s">
        <v>1</v>
      </c>
      <c r="D163" s="18" t="s">
        <v>16</v>
      </c>
      <c r="F163" s="18" t="s">
        <v>17</v>
      </c>
      <c r="G163" s="26"/>
      <c r="H163" s="23"/>
      <c r="I163" s="23"/>
      <c r="J163" s="23"/>
      <c r="K163" s="23"/>
      <c r="L163" s="23"/>
      <c r="M163" s="23"/>
      <c r="N163" s="23"/>
    </row>
    <row r="164" spans="1:14" s="18" customFormat="1" x14ac:dyDescent="0.25">
      <c r="A164" s="18" t="s">
        <v>48</v>
      </c>
      <c r="B164" s="51">
        <v>0.47270000000000001</v>
      </c>
      <c r="C164" s="18" t="s">
        <v>48</v>
      </c>
      <c r="D164" s="27">
        <v>0.42649999999999999</v>
      </c>
      <c r="E164" s="18" t="s">
        <v>48</v>
      </c>
      <c r="F164" s="51">
        <v>0.48139999999999999</v>
      </c>
      <c r="G164" s="26"/>
      <c r="H164" s="23"/>
      <c r="I164" s="23"/>
      <c r="J164" s="23"/>
      <c r="K164" s="23"/>
      <c r="L164" s="23"/>
      <c r="M164" s="23"/>
      <c r="N164" s="23"/>
    </row>
    <row r="165" spans="1:14" s="18" customFormat="1" x14ac:dyDescent="0.25">
      <c r="A165" s="18" t="s">
        <v>49</v>
      </c>
      <c r="B165" s="51">
        <v>0.50439999999999996</v>
      </c>
      <c r="C165" s="18" t="s">
        <v>49</v>
      </c>
      <c r="D165" s="27">
        <v>0.54590000000000005</v>
      </c>
      <c r="E165" s="18" t="s">
        <v>49</v>
      </c>
      <c r="F165" s="51">
        <v>0.50070000000000003</v>
      </c>
      <c r="G165" s="26"/>
      <c r="H165" s="23"/>
      <c r="I165" s="23"/>
      <c r="J165" s="23"/>
      <c r="K165" s="23"/>
      <c r="L165" s="23"/>
      <c r="M165" s="23"/>
      <c r="N165" s="23"/>
    </row>
    <row r="166" spans="1:14" s="18" customFormat="1" x14ac:dyDescent="0.25">
      <c r="A166" s="18" t="s">
        <v>50</v>
      </c>
      <c r="B166" s="51">
        <v>2.1899999999999999E-2</v>
      </c>
      <c r="C166" s="18" t="s">
        <v>50</v>
      </c>
      <c r="D166" s="27">
        <v>2.6200000000000001E-2</v>
      </c>
      <c r="E166" s="18" t="s">
        <v>50</v>
      </c>
      <c r="F166" s="51">
        <v>1.7600000000000001E-2</v>
      </c>
      <c r="G166" s="26"/>
      <c r="H166" s="23"/>
      <c r="I166" s="23"/>
      <c r="J166" s="23"/>
      <c r="K166" s="23"/>
      <c r="L166" s="23"/>
      <c r="M166" s="23"/>
      <c r="N166" s="23"/>
    </row>
    <row r="167" spans="1:14" s="18" customFormat="1" x14ac:dyDescent="0.25">
      <c r="A167" s="18" t="s">
        <v>51</v>
      </c>
      <c r="B167" s="51">
        <v>1E-3</v>
      </c>
      <c r="C167" s="18" t="s">
        <v>51</v>
      </c>
      <c r="D167" s="27">
        <v>1.4E-3</v>
      </c>
      <c r="E167" s="18" t="s">
        <v>51</v>
      </c>
      <c r="F167" s="51">
        <v>2.9999999999999997E-4</v>
      </c>
      <c r="G167" s="26"/>
      <c r="H167" s="23"/>
      <c r="I167" s="23"/>
      <c r="J167" s="23"/>
      <c r="K167" s="23"/>
      <c r="L167" s="23"/>
      <c r="M167" s="23"/>
      <c r="N167" s="23"/>
    </row>
    <row r="168" spans="1:14" s="18" customFormat="1" x14ac:dyDescent="0.25">
      <c r="G168" s="26"/>
      <c r="H168" s="23"/>
      <c r="I168" s="23"/>
      <c r="J168" s="23"/>
      <c r="K168" s="23"/>
      <c r="L168" s="23"/>
      <c r="M168" s="23"/>
      <c r="N168" s="23"/>
    </row>
    <row r="169" spans="1:14" s="18" customFormat="1" x14ac:dyDescent="0.25"/>
    <row r="170" spans="1:14" s="18" customFormat="1" x14ac:dyDescent="0.25">
      <c r="A170" s="26"/>
      <c r="B170" s="26"/>
      <c r="C170" s="26"/>
      <c r="D170" s="26"/>
      <c r="E170" s="26"/>
      <c r="F170" s="26"/>
      <c r="G170" s="26"/>
    </row>
    <row r="171" spans="1:14" s="18" customFormat="1" x14ac:dyDescent="0.25"/>
    <row r="172" spans="1:14" s="18" customFormat="1" x14ac:dyDescent="0.25"/>
    <row r="173" spans="1:14" s="18" customFormat="1" x14ac:dyDescent="0.25"/>
    <row r="174" spans="1:14" s="18" customFormat="1" x14ac:dyDescent="0.25"/>
    <row r="175" spans="1:14" s="18" customFormat="1" x14ac:dyDescent="0.25">
      <c r="A175" s="46"/>
    </row>
    <row r="176" spans="1:14" s="18" customFormat="1" ht="20.25" thickBot="1" x14ac:dyDescent="0.35">
      <c r="A176" s="272" t="s">
        <v>173</v>
      </c>
      <c r="B176" s="272"/>
      <c r="C176" s="272"/>
      <c r="D176" s="272"/>
      <c r="E176" s="272"/>
      <c r="F176" s="272"/>
      <c r="G176" s="272"/>
      <c r="H176" s="272"/>
      <c r="I176" s="272"/>
      <c r="J176" s="272"/>
      <c r="K176" s="272"/>
      <c r="L176" s="272"/>
      <c r="M176" s="272"/>
      <c r="N176" s="272"/>
    </row>
    <row r="177" spans="1:14" s="18" customFormat="1" ht="15.75" thickTop="1" x14ac:dyDescent="0.25"/>
    <row r="178" spans="1:14" s="18" customFormat="1" x14ac:dyDescent="0.25"/>
    <row r="179" spans="1:14" s="18" customFormat="1" x14ac:dyDescent="0.25">
      <c r="A179" s="26"/>
      <c r="B179" s="26"/>
      <c r="C179" s="26"/>
      <c r="D179" s="26"/>
      <c r="E179" s="26"/>
      <c r="F179" s="26"/>
      <c r="G179" s="26"/>
      <c r="H179" s="46"/>
    </row>
    <row r="180" spans="1:14" s="18" customFormat="1" x14ac:dyDescent="0.25">
      <c r="A180" s="26"/>
      <c r="B180" s="26" t="s">
        <v>1</v>
      </c>
      <c r="C180" s="26" t="s">
        <v>16</v>
      </c>
      <c r="D180" s="26" t="s">
        <v>17</v>
      </c>
      <c r="E180" s="26"/>
      <c r="F180" s="26"/>
      <c r="G180" s="26"/>
      <c r="H180" s="46"/>
    </row>
    <row r="181" spans="1:14" s="18" customFormat="1" x14ac:dyDescent="0.25">
      <c r="A181" s="26" t="s">
        <v>228</v>
      </c>
      <c r="B181" s="153" t="s">
        <v>366</v>
      </c>
      <c r="C181" s="153">
        <v>0.43109999999999998</v>
      </c>
      <c r="D181" s="153">
        <v>0.33450000000000002</v>
      </c>
      <c r="E181" s="26"/>
      <c r="F181" s="26"/>
      <c r="G181" s="26"/>
    </row>
    <row r="182" spans="1:14" s="18" customFormat="1" x14ac:dyDescent="0.25">
      <c r="A182" s="26" t="s">
        <v>86</v>
      </c>
      <c r="B182" s="153">
        <v>0.60589999999999999</v>
      </c>
      <c r="C182" s="153">
        <v>0.36930000000000002</v>
      </c>
      <c r="D182" s="153">
        <v>0.39300000000000002</v>
      </c>
      <c r="E182" s="26"/>
      <c r="F182" s="26"/>
      <c r="G182" s="26"/>
      <c r="H182" s="21"/>
      <c r="I182" s="21"/>
      <c r="J182" s="21"/>
      <c r="K182" s="21"/>
      <c r="L182" s="21"/>
      <c r="M182" s="21"/>
      <c r="N182" s="21"/>
    </row>
    <row r="183" spans="1:14" s="18" customFormat="1" x14ac:dyDescent="0.25">
      <c r="A183" s="26" t="s">
        <v>87</v>
      </c>
      <c r="B183" s="153">
        <v>0.27579999999999999</v>
      </c>
      <c r="C183" s="153">
        <v>0.1996</v>
      </c>
      <c r="D183" s="153">
        <v>0.27250000000000002</v>
      </c>
      <c r="E183" s="26"/>
      <c r="F183" s="26"/>
      <c r="G183" s="26"/>
      <c r="H183" s="21" t="s">
        <v>1</v>
      </c>
      <c r="I183" s="21" t="s">
        <v>16</v>
      </c>
      <c r="J183" s="21" t="s">
        <v>17</v>
      </c>
      <c r="K183" s="21"/>
      <c r="L183" s="21"/>
      <c r="M183" s="21"/>
      <c r="N183" s="21"/>
    </row>
    <row r="184" spans="1:14" s="18" customFormat="1" x14ac:dyDescent="0.25">
      <c r="A184" s="26"/>
      <c r="B184" s="26"/>
      <c r="C184" s="26"/>
      <c r="D184" s="26"/>
      <c r="E184" s="26"/>
      <c r="F184" s="26"/>
      <c r="G184" s="26"/>
      <c r="H184" s="26">
        <v>15.73</v>
      </c>
      <c r="I184" s="26">
        <v>18.13</v>
      </c>
      <c r="J184" s="26">
        <v>14.96</v>
      </c>
      <c r="K184" s="21"/>
      <c r="L184" s="21"/>
      <c r="M184" s="21"/>
      <c r="N184" s="21"/>
    </row>
    <row r="185" spans="1:14" s="18" customFormat="1" x14ac:dyDescent="0.25">
      <c r="B185" s="26"/>
      <c r="C185" s="26"/>
      <c r="D185" s="26"/>
      <c r="E185" s="26"/>
      <c r="F185" s="26"/>
      <c r="G185" s="26"/>
      <c r="H185" s="21"/>
      <c r="I185" s="21"/>
      <c r="J185" s="21"/>
      <c r="K185" s="21"/>
      <c r="L185" s="21"/>
      <c r="M185" s="21"/>
      <c r="N185" s="21"/>
    </row>
    <row r="186" spans="1:14" s="18" customFormat="1" x14ac:dyDescent="0.25">
      <c r="B186" s="26"/>
      <c r="C186" s="26"/>
      <c r="D186" s="26"/>
      <c r="E186" s="26"/>
      <c r="F186" s="26"/>
      <c r="G186" s="26"/>
      <c r="H186" s="21"/>
      <c r="I186" s="21"/>
      <c r="J186" s="21"/>
      <c r="K186" s="21"/>
      <c r="L186" s="21"/>
      <c r="M186" s="21"/>
      <c r="N186" s="21"/>
    </row>
    <row r="187" spans="1:14" s="18" customFormat="1" x14ac:dyDescent="0.25">
      <c r="B187" s="26"/>
      <c r="C187" s="26"/>
      <c r="D187" s="26"/>
      <c r="E187" s="26"/>
      <c r="F187" s="26"/>
      <c r="G187" s="26"/>
      <c r="H187" s="21"/>
      <c r="I187" s="21"/>
      <c r="J187" s="21"/>
      <c r="K187" s="21"/>
      <c r="L187" s="21"/>
      <c r="M187" s="21"/>
      <c r="N187" s="21"/>
    </row>
    <row r="188" spans="1:14" s="18" customFormat="1" x14ac:dyDescent="0.25">
      <c r="B188" s="26"/>
      <c r="C188" s="26"/>
      <c r="D188" s="26"/>
      <c r="E188" s="26"/>
      <c r="F188" s="26"/>
      <c r="G188" s="26"/>
      <c r="H188" s="21"/>
      <c r="I188" s="21"/>
      <c r="J188" s="21"/>
      <c r="K188" s="21"/>
      <c r="L188" s="21"/>
      <c r="M188" s="21"/>
      <c r="N188" s="21"/>
    </row>
    <row r="189" spans="1:14" s="18" customFormat="1" x14ac:dyDescent="0.25">
      <c r="B189" s="26"/>
      <c r="C189" s="26"/>
      <c r="D189" s="26"/>
      <c r="E189" s="26"/>
      <c r="F189" s="26"/>
      <c r="G189" s="26"/>
      <c r="H189" s="21"/>
      <c r="I189" s="21"/>
      <c r="J189" s="21"/>
      <c r="K189" s="21"/>
      <c r="L189" s="21"/>
      <c r="M189" s="21"/>
      <c r="N189" s="21"/>
    </row>
    <row r="190" spans="1:14" s="18" customFormat="1" x14ac:dyDescent="0.25">
      <c r="B190" s="26"/>
      <c r="C190" s="26"/>
      <c r="D190" s="26"/>
      <c r="E190" s="26"/>
      <c r="F190" s="26"/>
      <c r="G190" s="26"/>
      <c r="H190" s="21"/>
      <c r="I190" s="21"/>
      <c r="J190" s="21"/>
      <c r="K190" s="21"/>
      <c r="L190" s="21"/>
      <c r="M190" s="21"/>
      <c r="N190" s="21"/>
    </row>
    <row r="191" spans="1:14" s="18" customFormat="1" x14ac:dyDescent="0.25">
      <c r="B191" s="26"/>
      <c r="C191" s="26"/>
      <c r="D191" s="26"/>
      <c r="E191" s="26"/>
      <c r="F191" s="26"/>
      <c r="G191" s="26"/>
    </row>
    <row r="192" spans="1:14" s="18" customFormat="1" x14ac:dyDescent="0.25">
      <c r="B192" s="26"/>
      <c r="C192" s="26"/>
      <c r="D192" s="26"/>
      <c r="E192" s="26"/>
      <c r="F192" s="26"/>
      <c r="G192" s="26"/>
    </row>
    <row r="193" spans="1:14" s="18" customFormat="1" x14ac:dyDescent="0.25">
      <c r="B193" s="26"/>
      <c r="C193" s="26"/>
      <c r="D193" s="26"/>
      <c r="E193" s="26"/>
      <c r="F193" s="26"/>
      <c r="G193" s="26"/>
    </row>
    <row r="194" spans="1:14" s="18" customFormat="1" x14ac:dyDescent="0.25">
      <c r="B194" s="26"/>
      <c r="C194" s="26"/>
      <c r="D194" s="26"/>
      <c r="E194" s="26"/>
      <c r="F194" s="26"/>
      <c r="G194" s="26"/>
    </row>
    <row r="195" spans="1:14" s="18" customFormat="1" x14ac:dyDescent="0.25">
      <c r="B195" s="26"/>
      <c r="C195" s="26"/>
      <c r="D195" s="26"/>
      <c r="E195" s="26"/>
      <c r="F195" s="26"/>
      <c r="G195" s="26"/>
    </row>
    <row r="196" spans="1:14" s="18" customFormat="1" x14ac:dyDescent="0.25"/>
    <row r="197" spans="1:14" s="18" customFormat="1" x14ac:dyDescent="0.25"/>
    <row r="198" spans="1:14" s="18" customFormat="1" ht="20.25" thickBot="1" x14ac:dyDescent="0.35">
      <c r="A198" s="272" t="s">
        <v>89</v>
      </c>
      <c r="B198" s="272"/>
      <c r="C198" s="272"/>
      <c r="D198" s="272"/>
      <c r="E198" s="272"/>
      <c r="F198" s="272"/>
      <c r="G198" s="272"/>
      <c r="H198" s="272"/>
      <c r="I198" s="272"/>
      <c r="J198" s="272"/>
      <c r="K198" s="272"/>
      <c r="L198" s="272"/>
      <c r="M198" s="272"/>
      <c r="N198" s="272"/>
    </row>
    <row r="199" spans="1:14" s="18" customFormat="1" ht="15.75" thickTop="1" x14ac:dyDescent="0.25"/>
    <row r="200" spans="1:14" s="21" customFormat="1" x14ac:dyDescent="0.25"/>
    <row r="201" spans="1:14" s="21" customFormat="1" x14ac:dyDescent="0.25">
      <c r="B201" s="21" t="s">
        <v>1</v>
      </c>
      <c r="C201" s="21" t="s">
        <v>16</v>
      </c>
      <c r="D201" s="21" t="s">
        <v>17</v>
      </c>
      <c r="I201" s="190" t="s">
        <v>277</v>
      </c>
    </row>
    <row r="202" spans="1:14" s="21" customFormat="1" x14ac:dyDescent="0.25">
      <c r="A202" s="21" t="s">
        <v>92</v>
      </c>
      <c r="B202" s="32">
        <v>0.99670000000000003</v>
      </c>
      <c r="C202" s="32">
        <v>0.99629999999999996</v>
      </c>
      <c r="D202" s="32">
        <v>0.99350000000000005</v>
      </c>
    </row>
    <row r="203" spans="1:14" s="21" customFormat="1" x14ac:dyDescent="0.25">
      <c r="A203" s="21" t="s">
        <v>93</v>
      </c>
      <c r="B203" s="32">
        <v>3.0999999999999999E-3</v>
      </c>
      <c r="C203" s="32">
        <v>2.3999999999999998E-3</v>
      </c>
      <c r="D203" s="32">
        <v>4.4000000000000003E-3</v>
      </c>
    </row>
    <row r="204" spans="1:14" s="21" customFormat="1" x14ac:dyDescent="0.25">
      <c r="A204" s="21" t="s">
        <v>94</v>
      </c>
      <c r="B204" s="32">
        <v>0</v>
      </c>
      <c r="C204" s="32">
        <v>0</v>
      </c>
      <c r="D204" s="32">
        <v>0</v>
      </c>
    </row>
    <row r="205" spans="1:14" s="21" customFormat="1" x14ac:dyDescent="0.25">
      <c r="A205" s="21" t="s">
        <v>95</v>
      </c>
      <c r="B205" s="32">
        <v>0</v>
      </c>
      <c r="C205" s="32">
        <v>0</v>
      </c>
      <c r="D205" s="32">
        <v>0</v>
      </c>
      <c r="J205" s="21" t="s">
        <v>1</v>
      </c>
      <c r="K205" s="21" t="s">
        <v>16</v>
      </c>
      <c r="L205" s="21" t="s">
        <v>17</v>
      </c>
    </row>
    <row r="206" spans="1:14" s="21" customFormat="1" x14ac:dyDescent="0.25">
      <c r="A206" s="32" t="s">
        <v>96</v>
      </c>
      <c r="B206" s="32">
        <v>0</v>
      </c>
      <c r="C206" s="32">
        <v>0</v>
      </c>
      <c r="D206" s="32">
        <v>0</v>
      </c>
      <c r="J206" s="21">
        <v>27.86</v>
      </c>
      <c r="K206" s="21">
        <v>27.62</v>
      </c>
      <c r="L206" s="21">
        <v>27.96</v>
      </c>
    </row>
    <row r="207" spans="1:14" s="21" customFormat="1" x14ac:dyDescent="0.25">
      <c r="A207" s="32" t="s">
        <v>97</v>
      </c>
      <c r="B207" s="32">
        <v>0</v>
      </c>
      <c r="C207" s="32">
        <v>0</v>
      </c>
      <c r="D207" s="32">
        <v>0</v>
      </c>
    </row>
    <row r="208" spans="1:14" s="21" customFormat="1" x14ac:dyDescent="0.25">
      <c r="A208" s="32"/>
    </row>
    <row r="209" spans="10:14" s="21" customFormat="1" x14ac:dyDescent="0.25"/>
    <row r="210" spans="10:14" s="18" customFormat="1" x14ac:dyDescent="0.25"/>
    <row r="211" spans="10:14" s="18" customFormat="1" x14ac:dyDescent="0.25"/>
    <row r="212" spans="10:14" s="18" customFormat="1" x14ac:dyDescent="0.25">
      <c r="J212" s="21"/>
      <c r="K212" s="21"/>
      <c r="L212" s="21"/>
      <c r="M212" s="21"/>
      <c r="N212" s="21"/>
    </row>
    <row r="213" spans="10:14" s="18" customFormat="1" x14ac:dyDescent="0.25"/>
    <row r="214" spans="10:14" s="18" customFormat="1" x14ac:dyDescent="0.25"/>
    <row r="215" spans="10:14" s="23" customFormat="1" x14ac:dyDescent="0.25"/>
    <row r="216" spans="10:14" s="23" customFormat="1" x14ac:dyDescent="0.25"/>
    <row r="217" spans="10:14" s="23" customFormat="1" x14ac:dyDescent="0.25"/>
    <row r="218" spans="10:14" s="23" customFormat="1" x14ac:dyDescent="0.25"/>
    <row r="219" spans="10:14" s="23" customFormat="1" x14ac:dyDescent="0.25"/>
    <row r="220" spans="10:14" s="23" customFormat="1" x14ac:dyDescent="0.25"/>
    <row r="221" spans="10:14" s="23" customFormat="1" x14ac:dyDescent="0.25"/>
    <row r="222" spans="10:14" s="23" customFormat="1" x14ac:dyDescent="0.25"/>
    <row r="223" spans="10:14" s="23" customFormat="1" x14ac:dyDescent="0.25"/>
    <row r="224" spans="10:14" s="23" customFormat="1" x14ac:dyDescent="0.25"/>
    <row r="225" s="18" customFormat="1" x14ac:dyDescent="0.25"/>
    <row r="226" s="18" customFormat="1" x14ac:dyDescent="0.25"/>
    <row r="227" s="18" customFormat="1" x14ac:dyDescent="0.25"/>
    <row r="228" s="18" customFormat="1" x14ac:dyDescent="0.25"/>
    <row r="229" s="18" customFormat="1" x14ac:dyDescent="0.25"/>
    <row r="230" s="18" customFormat="1" x14ac:dyDescent="0.25"/>
    <row r="231" s="18" customFormat="1" x14ac:dyDescent="0.25"/>
    <row r="232" s="18" customFormat="1" x14ac:dyDescent="0.25"/>
    <row r="233" s="18" customFormat="1" x14ac:dyDescent="0.25"/>
    <row r="234" s="18" customFormat="1" x14ac:dyDescent="0.25"/>
    <row r="235" s="18" customFormat="1" x14ac:dyDescent="0.25"/>
    <row r="236" s="18" customFormat="1" x14ac:dyDescent="0.25"/>
    <row r="237" s="18" customFormat="1" x14ac:dyDescent="0.25"/>
    <row r="238" s="18" customFormat="1" x14ac:dyDescent="0.25"/>
    <row r="239" s="18" customFormat="1" x14ac:dyDescent="0.25"/>
    <row r="240" s="18" customFormat="1" x14ac:dyDescent="0.25"/>
    <row r="241" spans="2:23" s="18" customFormat="1" x14ac:dyDescent="0.25"/>
    <row r="242" spans="2:23" s="18" customFormat="1" x14ac:dyDescent="0.25"/>
    <row r="243" spans="2:23" s="18" customFormat="1" x14ac:dyDescent="0.25"/>
    <row r="244" spans="2:23" s="18" customFormat="1" x14ac:dyDescent="0.25"/>
    <row r="245" spans="2:23" s="18" customFormat="1" x14ac:dyDescent="0.25"/>
    <row r="246" spans="2:23" s="18" customFormat="1" x14ac:dyDescent="0.25"/>
    <row r="247" spans="2:23" s="18" customFormat="1" x14ac:dyDescent="0.25"/>
    <row r="248" spans="2:23" s="18" customFormat="1" x14ac:dyDescent="0.25"/>
    <row r="249" spans="2:23" s="18" customFormat="1" x14ac:dyDescent="0.25"/>
    <row r="250" spans="2:23" s="18" customFormat="1" x14ac:dyDescent="0.25"/>
    <row r="251" spans="2:23" s="18" customFormat="1" x14ac:dyDescent="0.25"/>
    <row r="252" spans="2:23" s="18" customFormat="1" x14ac:dyDescent="0.25"/>
    <row r="253" spans="2:23" s="18" customFormat="1" x14ac:dyDescent="0.25"/>
    <row r="254" spans="2:23" s="18" customFormat="1" x14ac:dyDescent="0.25"/>
    <row r="255" spans="2:23" s="18" customFormat="1" x14ac:dyDescent="0.25"/>
    <row r="256" spans="2:23" s="1" customFormat="1" x14ac:dyDescent="0.25">
      <c r="B256" s="18"/>
      <c r="C256" s="18"/>
      <c r="D256" s="18"/>
      <c r="E256" s="18"/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 x14ac:dyDescent="0.25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 x14ac:dyDescent="0.25">
      <c r="O258" s="18"/>
      <c r="P258" s="18"/>
      <c r="Q258" s="18"/>
      <c r="R258" s="18"/>
      <c r="S258" s="18"/>
      <c r="T258" s="18"/>
      <c r="U258" s="18"/>
      <c r="V258" s="18"/>
      <c r="W258" s="18"/>
    </row>
    <row r="259" spans="1:23" s="1" customFormat="1" x14ac:dyDescent="0.25">
      <c r="A259"/>
      <c r="F259"/>
      <c r="G259"/>
      <c r="H259"/>
      <c r="I259"/>
      <c r="J259"/>
      <c r="K259"/>
      <c r="L259"/>
      <c r="M259"/>
      <c r="N259"/>
      <c r="O259" s="18"/>
      <c r="P259" s="18"/>
      <c r="Q259" s="18"/>
      <c r="R259" s="18"/>
      <c r="S259" s="18"/>
      <c r="T259" s="18"/>
      <c r="U259" s="18"/>
      <c r="V259" s="18"/>
      <c r="W259" s="18"/>
    </row>
  </sheetData>
  <mergeCells count="18"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  <mergeCell ref="S10:U10"/>
    <mergeCell ref="A1:L2"/>
    <mergeCell ref="A3:F3"/>
    <mergeCell ref="A4:G6"/>
    <mergeCell ref="A9:N9"/>
    <mergeCell ref="J10:L10"/>
    <mergeCell ref="N10:P10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F2FFB-0268-40B2-AF8F-B115FBF9E48E}">
  <sheetPr>
    <tabColor rgb="FFFF0000"/>
    <pageSetUpPr fitToPage="1"/>
  </sheetPr>
  <dimension ref="A1:XDN76"/>
  <sheetViews>
    <sheetView topLeftCell="A22" zoomScaleNormal="100" workbookViewId="0">
      <selection activeCell="F45" sqref="F45:I53"/>
    </sheetView>
  </sheetViews>
  <sheetFormatPr baseColWidth="10" defaultColWidth="9.140625" defaultRowHeight="15" x14ac:dyDescent="0.25"/>
  <cols>
    <col min="1" max="1" width="16.5703125" style="235" customWidth="1"/>
    <col min="2" max="2" width="18.140625" style="231" bestFit="1" customWidth="1"/>
    <col min="3" max="3" width="22.7109375" style="231" customWidth="1"/>
    <col min="4" max="4" width="17.28515625" style="231" bestFit="1" customWidth="1"/>
    <col min="5" max="5" width="46" style="231" customWidth="1"/>
    <col min="6" max="6" width="26" style="231" customWidth="1"/>
    <col min="7" max="8" width="19.28515625" style="231" customWidth="1"/>
    <col min="9" max="9" width="57" style="231" bestFit="1" customWidth="1"/>
    <col min="10" max="10" width="19.28515625" style="231" customWidth="1"/>
    <col min="11" max="12" width="15.85546875" style="231" customWidth="1"/>
    <col min="13" max="13" width="12.28515625" style="231" bestFit="1" customWidth="1"/>
    <col min="14" max="16" width="9.140625" style="231"/>
    <col min="17" max="19" width="9.140625" style="230"/>
    <col min="20" max="16384" width="9.140625" style="231"/>
  </cols>
  <sheetData>
    <row r="1" spans="1:1023 1028:2042 2050:3069 3077:4096 4104:5118 5123:6137 6145:7164 7172:8191 8199:9213 9218:10240 10245:11259 11267:12286 12294:13308 13313:14335 14340:15354 15362:16342" ht="15.75" thickBot="1" x14ac:dyDescent="0.3">
      <c r="A1" s="399" t="s">
        <v>326</v>
      </c>
      <c r="B1" s="400" t="s">
        <v>327</v>
      </c>
      <c r="C1" s="400" t="s">
        <v>328</v>
      </c>
      <c r="D1" s="400" t="s">
        <v>403</v>
      </c>
      <c r="E1" s="400" t="s">
        <v>329</v>
      </c>
      <c r="F1" s="400" t="s">
        <v>330</v>
      </c>
      <c r="G1" s="400" t="s">
        <v>331</v>
      </c>
      <c r="H1" s="401" t="s">
        <v>332</v>
      </c>
      <c r="I1" s="401" t="s">
        <v>333</v>
      </c>
      <c r="J1" s="401" t="s">
        <v>334</v>
      </c>
      <c r="K1" s="401" t="s">
        <v>335</v>
      </c>
      <c r="L1" s="401" t="s">
        <v>336</v>
      </c>
      <c r="M1" s="400" t="s">
        <v>404</v>
      </c>
      <c r="N1" s="400" t="s">
        <v>337</v>
      </c>
      <c r="O1" s="229"/>
      <c r="P1" s="230"/>
      <c r="T1" s="230"/>
      <c r="U1" s="230"/>
      <c r="V1" s="230"/>
      <c r="W1" s="230"/>
      <c r="X1" s="230"/>
      <c r="Y1" s="230"/>
      <c r="Z1" s="230"/>
      <c r="AA1" s="230"/>
      <c r="AB1" s="230"/>
      <c r="AC1" s="230"/>
      <c r="AD1" s="230"/>
      <c r="AE1" s="230"/>
      <c r="AF1" s="230"/>
    </row>
    <row r="2" spans="1:1023 1028:2042 2050:3069 3077:4096 4104:5118 5123:6137 6145:7164 7172:8191 8199:9213 9218:10240 10245:11259 11267:12286 12294:13308 13313:14335 14340:15354 15362:16342" ht="15.75" thickBot="1" x14ac:dyDescent="0.3">
      <c r="A2" s="402" t="s">
        <v>405</v>
      </c>
      <c r="B2" s="403" t="s">
        <v>340</v>
      </c>
      <c r="C2" s="403" t="s">
        <v>406</v>
      </c>
      <c r="D2" s="404">
        <v>1</v>
      </c>
      <c r="E2" s="403" t="s">
        <v>407</v>
      </c>
      <c r="F2" s="405">
        <v>2.2462962962962962E-2</v>
      </c>
      <c r="G2" s="403" t="s">
        <v>338</v>
      </c>
      <c r="H2" s="406">
        <v>2100</v>
      </c>
      <c r="I2" s="406" t="s">
        <v>339</v>
      </c>
      <c r="J2" s="406" t="s">
        <v>341</v>
      </c>
      <c r="K2" s="407">
        <v>2.2685185185185186E-4</v>
      </c>
      <c r="L2" s="406">
        <v>20</v>
      </c>
      <c r="M2" s="403"/>
      <c r="N2" s="403"/>
      <c r="O2" s="229"/>
      <c r="P2" s="230"/>
      <c r="T2" s="230"/>
      <c r="U2" s="230"/>
      <c r="V2" s="230"/>
      <c r="W2" s="230"/>
      <c r="X2" s="230"/>
      <c r="Y2" s="230"/>
      <c r="Z2" s="230"/>
      <c r="AA2" s="230"/>
      <c r="AB2" s="230"/>
      <c r="AC2" s="230"/>
      <c r="AD2" s="230"/>
      <c r="AE2" s="230"/>
      <c r="AF2" s="230"/>
    </row>
    <row r="3" spans="1:1023 1028:2042 2050:3069 3077:4096 4104:5118 5123:6137 6145:7164 7172:8191 8199:9213 9218:10240 10245:11259 11267:12286 12294:13308 13313:14335 14340:15354 15362:16342" s="229" customFormat="1" ht="15.75" thickBot="1" x14ac:dyDescent="0.3">
      <c r="A3" s="402" t="s">
        <v>408</v>
      </c>
      <c r="B3" s="403" t="s">
        <v>340</v>
      </c>
      <c r="C3" s="403" t="s">
        <v>406</v>
      </c>
      <c r="D3" s="404">
        <v>1</v>
      </c>
      <c r="E3" s="403" t="s">
        <v>409</v>
      </c>
      <c r="F3" s="405">
        <v>3.8273148148148153E-2</v>
      </c>
      <c r="G3" s="403" t="s">
        <v>338</v>
      </c>
      <c r="H3" s="406">
        <v>900</v>
      </c>
      <c r="I3" s="406" t="s">
        <v>339</v>
      </c>
      <c r="J3" s="406" t="s">
        <v>341</v>
      </c>
      <c r="K3" s="407">
        <v>7.4305555555555561E-4</v>
      </c>
      <c r="L3" s="406">
        <v>64</v>
      </c>
      <c r="M3" s="408" t="s">
        <v>410</v>
      </c>
      <c r="N3" s="408" t="s">
        <v>411</v>
      </c>
      <c r="Q3" s="228"/>
      <c r="V3" s="228"/>
      <c r="AA3" s="232"/>
      <c r="AI3" s="228"/>
      <c r="AN3" s="232"/>
      <c r="AV3" s="228"/>
      <c r="BA3" s="232"/>
      <c r="BI3" s="228"/>
      <c r="BN3" s="232"/>
      <c r="BV3" s="228"/>
      <c r="CA3" s="232"/>
      <c r="CI3" s="228"/>
      <c r="CN3" s="232"/>
      <c r="CV3" s="228"/>
      <c r="DA3" s="232"/>
      <c r="DI3" s="228"/>
      <c r="DN3" s="232"/>
      <c r="DV3" s="228"/>
      <c r="EA3" s="232"/>
      <c r="EI3" s="228"/>
      <c r="EN3" s="232"/>
      <c r="EV3" s="228"/>
      <c r="FA3" s="232"/>
      <c r="FI3" s="228"/>
      <c r="FN3" s="232"/>
      <c r="FV3" s="228"/>
      <c r="GA3" s="232"/>
      <c r="GI3" s="228"/>
      <c r="GN3" s="232"/>
      <c r="GV3" s="228"/>
      <c r="HA3" s="232"/>
      <c r="HI3" s="228"/>
      <c r="HN3" s="232"/>
      <c r="HV3" s="228"/>
      <c r="IA3" s="232"/>
      <c r="II3" s="228"/>
      <c r="IN3" s="232"/>
      <c r="IV3" s="228"/>
      <c r="JA3" s="232"/>
      <c r="JI3" s="228"/>
      <c r="JN3" s="232"/>
      <c r="JV3" s="228"/>
      <c r="KA3" s="232"/>
      <c r="KI3" s="228"/>
      <c r="KN3" s="232"/>
      <c r="KV3" s="228"/>
      <c r="LA3" s="232"/>
      <c r="LI3" s="228"/>
      <c r="LN3" s="232"/>
      <c r="LV3" s="228"/>
      <c r="MA3" s="232"/>
      <c r="MI3" s="228"/>
      <c r="MN3" s="232"/>
      <c r="MV3" s="228"/>
      <c r="NA3" s="232"/>
      <c r="NI3" s="228"/>
      <c r="NN3" s="232"/>
      <c r="NV3" s="228"/>
      <c r="OA3" s="232"/>
      <c r="OI3" s="228"/>
      <c r="ON3" s="232"/>
      <c r="OV3" s="228"/>
      <c r="PA3" s="232"/>
      <c r="PI3" s="228"/>
      <c r="PN3" s="232"/>
      <c r="PV3" s="228"/>
      <c r="QA3" s="232"/>
      <c r="QI3" s="228"/>
      <c r="QN3" s="232"/>
      <c r="QV3" s="228"/>
      <c r="RA3" s="232"/>
      <c r="RI3" s="228"/>
      <c r="RN3" s="232"/>
      <c r="RV3" s="228"/>
      <c r="SA3" s="232"/>
      <c r="SI3" s="228"/>
      <c r="SN3" s="232"/>
      <c r="SV3" s="228"/>
      <c r="TA3" s="232"/>
      <c r="TI3" s="228"/>
      <c r="TN3" s="232"/>
      <c r="TV3" s="228"/>
      <c r="UA3" s="232"/>
      <c r="UI3" s="228"/>
      <c r="UN3" s="232"/>
      <c r="UV3" s="228"/>
      <c r="VA3" s="232"/>
      <c r="VI3" s="228"/>
      <c r="VN3" s="232"/>
      <c r="VV3" s="228"/>
      <c r="WA3" s="232"/>
      <c r="WI3" s="228"/>
      <c r="WN3" s="232"/>
      <c r="WV3" s="228"/>
      <c r="XA3" s="232"/>
      <c r="XI3" s="228"/>
      <c r="XN3" s="232"/>
      <c r="XV3" s="228"/>
      <c r="YA3" s="232"/>
      <c r="YI3" s="228"/>
      <c r="YN3" s="232"/>
      <c r="YV3" s="228"/>
      <c r="ZA3" s="232"/>
      <c r="ZI3" s="228"/>
      <c r="ZN3" s="232"/>
      <c r="ZV3" s="228"/>
      <c r="AAA3" s="232"/>
      <c r="AAI3" s="228"/>
      <c r="AAN3" s="232"/>
      <c r="AAV3" s="228"/>
      <c r="ABA3" s="232"/>
      <c r="ABI3" s="228"/>
      <c r="ABN3" s="232"/>
      <c r="ABV3" s="228"/>
      <c r="ACA3" s="232"/>
      <c r="ACI3" s="228"/>
      <c r="ACN3" s="232"/>
      <c r="ACV3" s="228"/>
      <c r="ADA3" s="232"/>
      <c r="ADI3" s="228"/>
      <c r="ADN3" s="232"/>
      <c r="ADV3" s="228"/>
      <c r="AEA3" s="232"/>
      <c r="AEI3" s="228"/>
      <c r="AEN3" s="232"/>
      <c r="AEV3" s="228"/>
      <c r="AFA3" s="232"/>
      <c r="AFI3" s="228"/>
      <c r="AFN3" s="232"/>
      <c r="AFV3" s="228"/>
      <c r="AGA3" s="232"/>
      <c r="AGI3" s="228"/>
      <c r="AGN3" s="232"/>
      <c r="AGV3" s="228"/>
      <c r="AHA3" s="232"/>
      <c r="AHI3" s="228"/>
      <c r="AHN3" s="232"/>
      <c r="AHV3" s="228"/>
      <c r="AIA3" s="232"/>
      <c r="AII3" s="228"/>
      <c r="AIN3" s="232"/>
      <c r="AIV3" s="228"/>
      <c r="AJA3" s="232"/>
      <c r="AJI3" s="228"/>
      <c r="AJN3" s="232"/>
      <c r="AJV3" s="228"/>
      <c r="AKA3" s="232"/>
      <c r="AKI3" s="228"/>
      <c r="AKN3" s="232"/>
      <c r="AKV3" s="228"/>
      <c r="ALA3" s="232"/>
      <c r="ALI3" s="228"/>
      <c r="ALN3" s="232"/>
      <c r="ALV3" s="228"/>
      <c r="AMA3" s="232"/>
      <c r="AMI3" s="228"/>
      <c r="AMN3" s="232"/>
      <c r="AMV3" s="228"/>
      <c r="ANA3" s="232"/>
      <c r="ANI3" s="228"/>
      <c r="ANN3" s="232"/>
      <c r="ANV3" s="228"/>
      <c r="AOA3" s="232"/>
      <c r="AOI3" s="228"/>
      <c r="AON3" s="232"/>
      <c r="AOV3" s="228"/>
      <c r="APA3" s="232"/>
      <c r="API3" s="228"/>
      <c r="APN3" s="232"/>
      <c r="APV3" s="228"/>
      <c r="AQA3" s="232"/>
      <c r="AQI3" s="228"/>
      <c r="AQN3" s="232"/>
      <c r="AQV3" s="228"/>
      <c r="ARA3" s="232"/>
      <c r="ARI3" s="228"/>
      <c r="ARN3" s="232"/>
      <c r="ARV3" s="228"/>
      <c r="ASA3" s="232"/>
      <c r="ASI3" s="228"/>
      <c r="ASN3" s="232"/>
      <c r="ASV3" s="228"/>
      <c r="ATA3" s="232"/>
      <c r="ATI3" s="228"/>
      <c r="ATN3" s="232"/>
      <c r="ATV3" s="228"/>
      <c r="AUA3" s="232"/>
      <c r="AUI3" s="228"/>
      <c r="AUN3" s="232"/>
      <c r="AUV3" s="228"/>
      <c r="AVA3" s="232"/>
      <c r="AVI3" s="228"/>
      <c r="AVN3" s="232"/>
      <c r="AVV3" s="228"/>
      <c r="AWA3" s="232"/>
      <c r="AWI3" s="228"/>
      <c r="AWN3" s="232"/>
      <c r="AWV3" s="228"/>
      <c r="AXA3" s="232"/>
      <c r="AXI3" s="228"/>
      <c r="AXN3" s="232"/>
      <c r="AXV3" s="228"/>
      <c r="AYA3" s="232"/>
      <c r="AYI3" s="228"/>
      <c r="AYN3" s="232"/>
      <c r="AYV3" s="228"/>
      <c r="AZA3" s="232"/>
      <c r="AZI3" s="228"/>
      <c r="AZN3" s="232"/>
      <c r="AZV3" s="228"/>
      <c r="BAA3" s="232"/>
      <c r="BAI3" s="228"/>
      <c r="BAN3" s="232"/>
      <c r="BAV3" s="228"/>
      <c r="BBA3" s="232"/>
      <c r="BBI3" s="228"/>
      <c r="BBN3" s="232"/>
      <c r="BBV3" s="228"/>
      <c r="BCA3" s="232"/>
      <c r="BCI3" s="228"/>
      <c r="BCN3" s="232"/>
      <c r="BCV3" s="228"/>
      <c r="BDA3" s="232"/>
      <c r="BDI3" s="228"/>
      <c r="BDN3" s="232"/>
      <c r="BDV3" s="228"/>
      <c r="BEA3" s="232"/>
      <c r="BEI3" s="228"/>
      <c r="BEN3" s="232"/>
      <c r="BEV3" s="228"/>
      <c r="BFA3" s="232"/>
      <c r="BFI3" s="228"/>
      <c r="BFN3" s="232"/>
      <c r="BFV3" s="228"/>
      <c r="BGA3" s="232"/>
      <c r="BGI3" s="228"/>
      <c r="BGN3" s="232"/>
      <c r="BGV3" s="228"/>
      <c r="BHA3" s="232"/>
      <c r="BHI3" s="228"/>
      <c r="BHN3" s="232"/>
      <c r="BHV3" s="228"/>
      <c r="BIA3" s="232"/>
      <c r="BII3" s="228"/>
      <c r="BIN3" s="232"/>
      <c r="BIV3" s="228"/>
      <c r="BJA3" s="232"/>
      <c r="BJI3" s="228"/>
      <c r="BJN3" s="232"/>
      <c r="BJV3" s="228"/>
      <c r="BKA3" s="232"/>
      <c r="BKI3" s="228"/>
      <c r="BKN3" s="232"/>
      <c r="BKV3" s="228"/>
      <c r="BLA3" s="232"/>
      <c r="BLI3" s="228"/>
      <c r="BLN3" s="232"/>
      <c r="BLV3" s="228"/>
      <c r="BMA3" s="232"/>
      <c r="BMI3" s="228"/>
      <c r="BMN3" s="232"/>
      <c r="BMV3" s="228"/>
      <c r="BNA3" s="232"/>
      <c r="BNI3" s="228"/>
      <c r="BNN3" s="232"/>
      <c r="BNV3" s="228"/>
      <c r="BOA3" s="232"/>
      <c r="BOI3" s="228"/>
      <c r="BON3" s="232"/>
      <c r="BOV3" s="228"/>
      <c r="BPA3" s="232"/>
      <c r="BPI3" s="228"/>
      <c r="BPN3" s="232"/>
      <c r="BPV3" s="228"/>
      <c r="BQA3" s="232"/>
      <c r="BQI3" s="228"/>
      <c r="BQN3" s="232"/>
      <c r="BQV3" s="228"/>
      <c r="BRA3" s="232"/>
      <c r="BRI3" s="228"/>
      <c r="BRN3" s="232"/>
      <c r="BRV3" s="228"/>
      <c r="BSA3" s="232"/>
      <c r="BSI3" s="228"/>
      <c r="BSN3" s="232"/>
      <c r="BSV3" s="228"/>
      <c r="BTA3" s="232"/>
      <c r="BTI3" s="228"/>
      <c r="BTN3" s="232"/>
      <c r="BTV3" s="228"/>
      <c r="BUA3" s="232"/>
      <c r="BUI3" s="228"/>
      <c r="BUN3" s="232"/>
      <c r="BUV3" s="228"/>
      <c r="BVA3" s="232"/>
      <c r="BVI3" s="228"/>
      <c r="BVN3" s="232"/>
      <c r="BVV3" s="228"/>
      <c r="BWA3" s="232"/>
      <c r="BWI3" s="228"/>
      <c r="BWN3" s="232"/>
      <c r="BWV3" s="228"/>
      <c r="BXA3" s="232"/>
      <c r="BXI3" s="228"/>
      <c r="BXN3" s="232"/>
      <c r="BXV3" s="228"/>
      <c r="BYA3" s="232"/>
      <c r="BYI3" s="228"/>
      <c r="BYN3" s="232"/>
      <c r="BYV3" s="228"/>
      <c r="BZA3" s="232"/>
      <c r="BZI3" s="228"/>
      <c r="BZN3" s="232"/>
      <c r="BZV3" s="228"/>
      <c r="CAA3" s="232"/>
      <c r="CAI3" s="228"/>
      <c r="CAN3" s="232"/>
      <c r="CAV3" s="228"/>
      <c r="CBA3" s="232"/>
      <c r="CBI3" s="228"/>
      <c r="CBN3" s="232"/>
      <c r="CBV3" s="228"/>
      <c r="CCA3" s="232"/>
      <c r="CCI3" s="228"/>
      <c r="CCN3" s="232"/>
      <c r="CCV3" s="228"/>
      <c r="CDA3" s="232"/>
      <c r="CDI3" s="228"/>
      <c r="CDN3" s="232"/>
      <c r="CDV3" s="228"/>
      <c r="CEA3" s="232"/>
      <c r="CEI3" s="228"/>
      <c r="CEN3" s="232"/>
      <c r="CEV3" s="228"/>
      <c r="CFA3" s="232"/>
      <c r="CFI3" s="228"/>
      <c r="CFN3" s="232"/>
      <c r="CFV3" s="228"/>
      <c r="CGA3" s="232"/>
      <c r="CGI3" s="228"/>
      <c r="CGN3" s="232"/>
      <c r="CGV3" s="228"/>
      <c r="CHA3" s="232"/>
      <c r="CHI3" s="228"/>
      <c r="CHN3" s="232"/>
      <c r="CHV3" s="228"/>
      <c r="CIA3" s="232"/>
      <c r="CII3" s="228"/>
      <c r="CIN3" s="232"/>
      <c r="CIV3" s="228"/>
      <c r="CJA3" s="232"/>
      <c r="CJI3" s="228"/>
      <c r="CJN3" s="232"/>
      <c r="CJV3" s="228"/>
      <c r="CKA3" s="232"/>
      <c r="CKI3" s="228"/>
      <c r="CKN3" s="232"/>
      <c r="CKV3" s="228"/>
      <c r="CLA3" s="232"/>
      <c r="CLI3" s="228"/>
      <c r="CLN3" s="232"/>
      <c r="CLV3" s="228"/>
      <c r="CMA3" s="232"/>
      <c r="CMI3" s="228"/>
      <c r="CMN3" s="232"/>
      <c r="CMV3" s="228"/>
      <c r="CNA3" s="232"/>
      <c r="CNI3" s="228"/>
      <c r="CNN3" s="232"/>
      <c r="CNV3" s="228"/>
      <c r="COA3" s="232"/>
      <c r="COI3" s="228"/>
      <c r="CON3" s="232"/>
      <c r="COV3" s="228"/>
      <c r="CPA3" s="232"/>
      <c r="CPI3" s="228"/>
      <c r="CPN3" s="232"/>
      <c r="CPV3" s="228"/>
      <c r="CQA3" s="232"/>
      <c r="CQI3" s="228"/>
      <c r="CQN3" s="232"/>
      <c r="CQV3" s="228"/>
      <c r="CRA3" s="232"/>
      <c r="CRI3" s="228"/>
      <c r="CRN3" s="232"/>
      <c r="CRV3" s="228"/>
      <c r="CSA3" s="232"/>
      <c r="CSI3" s="228"/>
      <c r="CSN3" s="232"/>
      <c r="CSV3" s="228"/>
      <c r="CTA3" s="232"/>
      <c r="CTI3" s="228"/>
      <c r="CTN3" s="232"/>
      <c r="CTV3" s="228"/>
      <c r="CUA3" s="232"/>
      <c r="CUI3" s="228"/>
      <c r="CUN3" s="232"/>
      <c r="CUV3" s="228"/>
      <c r="CVA3" s="232"/>
      <c r="CVI3" s="228"/>
      <c r="CVN3" s="232"/>
      <c r="CVV3" s="228"/>
      <c r="CWA3" s="232"/>
      <c r="CWI3" s="228"/>
      <c r="CWN3" s="232"/>
      <c r="CWV3" s="228"/>
      <c r="CXA3" s="232"/>
      <c r="CXI3" s="228"/>
      <c r="CXN3" s="232"/>
      <c r="CXV3" s="228"/>
      <c r="CYA3" s="232"/>
      <c r="CYI3" s="228"/>
      <c r="CYN3" s="232"/>
      <c r="CYV3" s="228"/>
      <c r="CZA3" s="232"/>
      <c r="CZI3" s="228"/>
      <c r="CZN3" s="232"/>
      <c r="CZV3" s="228"/>
      <c r="DAA3" s="232"/>
      <c r="DAI3" s="228"/>
      <c r="DAN3" s="232"/>
      <c r="DAV3" s="228"/>
      <c r="DBA3" s="232"/>
      <c r="DBI3" s="228"/>
      <c r="DBN3" s="232"/>
      <c r="DBV3" s="228"/>
      <c r="DCA3" s="232"/>
      <c r="DCI3" s="228"/>
      <c r="DCN3" s="232"/>
      <c r="DCV3" s="228"/>
      <c r="DDA3" s="232"/>
      <c r="DDI3" s="228"/>
      <c r="DDN3" s="232"/>
      <c r="DDV3" s="228"/>
      <c r="DEA3" s="232"/>
      <c r="DEI3" s="228"/>
      <c r="DEN3" s="232"/>
      <c r="DEV3" s="228"/>
      <c r="DFA3" s="232"/>
      <c r="DFI3" s="228"/>
      <c r="DFN3" s="232"/>
      <c r="DFV3" s="228"/>
      <c r="DGA3" s="232"/>
      <c r="DGI3" s="228"/>
      <c r="DGN3" s="232"/>
      <c r="DGV3" s="228"/>
      <c r="DHA3" s="232"/>
      <c r="DHI3" s="228"/>
      <c r="DHN3" s="232"/>
      <c r="DHV3" s="228"/>
      <c r="DIA3" s="232"/>
      <c r="DII3" s="228"/>
      <c r="DIN3" s="232"/>
      <c r="DIV3" s="228"/>
      <c r="DJA3" s="232"/>
      <c r="DJI3" s="228"/>
      <c r="DJN3" s="232"/>
      <c r="DJV3" s="228"/>
      <c r="DKA3" s="232"/>
      <c r="DKI3" s="228"/>
      <c r="DKN3" s="232"/>
      <c r="DKV3" s="228"/>
      <c r="DLA3" s="232"/>
      <c r="DLI3" s="228"/>
      <c r="DLN3" s="232"/>
      <c r="DLV3" s="228"/>
      <c r="DMA3" s="232"/>
      <c r="DMI3" s="228"/>
      <c r="DMN3" s="232"/>
      <c r="DMV3" s="228"/>
      <c r="DNA3" s="232"/>
      <c r="DNI3" s="228"/>
      <c r="DNN3" s="232"/>
      <c r="DNV3" s="228"/>
      <c r="DOA3" s="232"/>
      <c r="DOI3" s="228"/>
      <c r="DON3" s="232"/>
      <c r="DOV3" s="228"/>
      <c r="DPA3" s="232"/>
      <c r="DPI3" s="228"/>
      <c r="DPN3" s="232"/>
      <c r="DPV3" s="228"/>
      <c r="DQA3" s="232"/>
      <c r="DQI3" s="228"/>
      <c r="DQN3" s="232"/>
      <c r="DQV3" s="228"/>
      <c r="DRA3" s="232"/>
      <c r="DRI3" s="228"/>
      <c r="DRN3" s="232"/>
      <c r="DRV3" s="228"/>
      <c r="DSA3" s="232"/>
      <c r="DSI3" s="228"/>
      <c r="DSN3" s="232"/>
      <c r="DSV3" s="228"/>
      <c r="DTA3" s="232"/>
      <c r="DTI3" s="228"/>
      <c r="DTN3" s="232"/>
      <c r="DTV3" s="228"/>
      <c r="DUA3" s="232"/>
      <c r="DUI3" s="228"/>
      <c r="DUN3" s="232"/>
      <c r="DUV3" s="228"/>
      <c r="DVA3" s="232"/>
      <c r="DVI3" s="228"/>
      <c r="DVN3" s="232"/>
      <c r="DVV3" s="228"/>
      <c r="DWA3" s="232"/>
      <c r="DWI3" s="228"/>
      <c r="DWN3" s="232"/>
      <c r="DWV3" s="228"/>
      <c r="DXA3" s="232"/>
      <c r="DXI3" s="228"/>
      <c r="DXN3" s="232"/>
      <c r="DXV3" s="228"/>
      <c r="DYA3" s="232"/>
      <c r="DYI3" s="228"/>
      <c r="DYN3" s="232"/>
      <c r="DYV3" s="228"/>
      <c r="DZA3" s="232"/>
      <c r="DZI3" s="228"/>
      <c r="DZN3" s="232"/>
      <c r="DZV3" s="228"/>
      <c r="EAA3" s="232"/>
      <c r="EAI3" s="228"/>
      <c r="EAN3" s="232"/>
      <c r="EAV3" s="228"/>
      <c r="EBA3" s="232"/>
      <c r="EBI3" s="228"/>
      <c r="EBN3" s="232"/>
      <c r="EBV3" s="228"/>
      <c r="ECA3" s="232"/>
      <c r="ECI3" s="228"/>
      <c r="ECN3" s="232"/>
      <c r="ECV3" s="228"/>
      <c r="EDA3" s="232"/>
      <c r="EDI3" s="228"/>
      <c r="EDN3" s="232"/>
      <c r="EDV3" s="228"/>
      <c r="EEA3" s="232"/>
      <c r="EEI3" s="228"/>
      <c r="EEN3" s="232"/>
      <c r="EEV3" s="228"/>
      <c r="EFA3" s="232"/>
      <c r="EFI3" s="228"/>
      <c r="EFN3" s="232"/>
      <c r="EFV3" s="228"/>
      <c r="EGA3" s="232"/>
      <c r="EGI3" s="228"/>
      <c r="EGN3" s="232"/>
      <c r="EGV3" s="228"/>
      <c r="EHA3" s="232"/>
      <c r="EHI3" s="228"/>
      <c r="EHN3" s="232"/>
      <c r="EHV3" s="228"/>
      <c r="EIA3" s="232"/>
      <c r="EII3" s="228"/>
      <c r="EIN3" s="232"/>
      <c r="EIV3" s="228"/>
      <c r="EJA3" s="232"/>
      <c r="EJI3" s="228"/>
      <c r="EJN3" s="232"/>
      <c r="EJV3" s="228"/>
      <c r="EKA3" s="232"/>
      <c r="EKI3" s="228"/>
      <c r="EKN3" s="232"/>
      <c r="EKV3" s="228"/>
      <c r="ELA3" s="232"/>
      <c r="ELI3" s="228"/>
      <c r="ELN3" s="232"/>
      <c r="ELV3" s="228"/>
      <c r="EMA3" s="232"/>
      <c r="EMI3" s="228"/>
      <c r="EMN3" s="232"/>
      <c r="EMV3" s="228"/>
      <c r="ENA3" s="232"/>
      <c r="ENI3" s="228"/>
      <c r="ENN3" s="232"/>
      <c r="ENV3" s="228"/>
      <c r="EOA3" s="232"/>
      <c r="EOI3" s="228"/>
      <c r="EON3" s="232"/>
      <c r="EOV3" s="228"/>
      <c r="EPA3" s="232"/>
      <c r="EPI3" s="228"/>
      <c r="EPN3" s="232"/>
      <c r="EPV3" s="228"/>
      <c r="EQA3" s="232"/>
      <c r="EQI3" s="228"/>
      <c r="EQN3" s="232"/>
      <c r="EQV3" s="228"/>
      <c r="ERA3" s="232"/>
      <c r="ERI3" s="228"/>
      <c r="ERN3" s="232"/>
      <c r="ERV3" s="228"/>
      <c r="ESA3" s="232"/>
      <c r="ESI3" s="228"/>
      <c r="ESN3" s="232"/>
      <c r="ESV3" s="228"/>
      <c r="ETA3" s="232"/>
      <c r="ETI3" s="228"/>
      <c r="ETN3" s="232"/>
      <c r="ETV3" s="228"/>
      <c r="EUA3" s="232"/>
      <c r="EUI3" s="228"/>
      <c r="EUN3" s="232"/>
      <c r="EUV3" s="228"/>
      <c r="EVA3" s="232"/>
      <c r="EVI3" s="228"/>
      <c r="EVN3" s="232"/>
      <c r="EVV3" s="228"/>
      <c r="EWA3" s="232"/>
      <c r="EWI3" s="228"/>
      <c r="EWN3" s="232"/>
      <c r="EWV3" s="228"/>
      <c r="EXA3" s="232"/>
      <c r="EXI3" s="228"/>
      <c r="EXN3" s="232"/>
      <c r="EXV3" s="228"/>
      <c r="EYA3" s="232"/>
      <c r="EYI3" s="228"/>
      <c r="EYN3" s="232"/>
      <c r="EYV3" s="228"/>
      <c r="EZA3" s="232"/>
      <c r="EZI3" s="228"/>
      <c r="EZN3" s="232"/>
      <c r="EZV3" s="228"/>
      <c r="FAA3" s="232"/>
      <c r="FAI3" s="228"/>
      <c r="FAN3" s="232"/>
      <c r="FAV3" s="228"/>
      <c r="FBA3" s="232"/>
      <c r="FBI3" s="228"/>
      <c r="FBN3" s="232"/>
      <c r="FBV3" s="228"/>
      <c r="FCA3" s="232"/>
      <c r="FCI3" s="228"/>
      <c r="FCN3" s="232"/>
      <c r="FCV3" s="228"/>
      <c r="FDA3" s="232"/>
      <c r="FDI3" s="228"/>
      <c r="FDN3" s="232"/>
      <c r="FDV3" s="228"/>
      <c r="FEA3" s="232"/>
      <c r="FEI3" s="228"/>
      <c r="FEN3" s="232"/>
      <c r="FEV3" s="228"/>
      <c r="FFA3" s="232"/>
      <c r="FFI3" s="228"/>
      <c r="FFN3" s="232"/>
      <c r="FFV3" s="228"/>
      <c r="FGA3" s="232"/>
      <c r="FGI3" s="228"/>
      <c r="FGN3" s="232"/>
      <c r="FGV3" s="228"/>
      <c r="FHA3" s="232"/>
      <c r="FHI3" s="228"/>
      <c r="FHN3" s="232"/>
      <c r="FHV3" s="228"/>
      <c r="FIA3" s="232"/>
      <c r="FII3" s="228"/>
      <c r="FIN3" s="232"/>
      <c r="FIV3" s="228"/>
      <c r="FJA3" s="232"/>
      <c r="FJI3" s="228"/>
      <c r="FJN3" s="232"/>
      <c r="FJV3" s="228"/>
      <c r="FKA3" s="232"/>
      <c r="FKI3" s="228"/>
      <c r="FKN3" s="232"/>
      <c r="FKV3" s="228"/>
      <c r="FLA3" s="232"/>
      <c r="FLI3" s="228"/>
      <c r="FLN3" s="232"/>
      <c r="FLV3" s="228"/>
      <c r="FMA3" s="232"/>
      <c r="FMI3" s="228"/>
      <c r="FMN3" s="232"/>
      <c r="FMV3" s="228"/>
      <c r="FNA3" s="232"/>
      <c r="FNI3" s="228"/>
      <c r="FNN3" s="232"/>
      <c r="FNV3" s="228"/>
      <c r="FOA3" s="232"/>
      <c r="FOI3" s="228"/>
      <c r="FON3" s="232"/>
      <c r="FOV3" s="228"/>
      <c r="FPA3" s="232"/>
      <c r="FPI3" s="228"/>
      <c r="FPN3" s="232"/>
      <c r="FPV3" s="228"/>
      <c r="FQA3" s="232"/>
      <c r="FQI3" s="228"/>
      <c r="FQN3" s="232"/>
      <c r="FQV3" s="228"/>
      <c r="FRA3" s="232"/>
      <c r="FRI3" s="228"/>
      <c r="FRN3" s="232"/>
      <c r="FRV3" s="228"/>
      <c r="FSA3" s="232"/>
      <c r="FSI3" s="228"/>
      <c r="FSN3" s="232"/>
      <c r="FSV3" s="228"/>
      <c r="FTA3" s="232"/>
      <c r="FTI3" s="228"/>
      <c r="FTN3" s="232"/>
      <c r="FTV3" s="228"/>
      <c r="FUA3" s="232"/>
      <c r="FUI3" s="228"/>
      <c r="FUN3" s="232"/>
      <c r="FUV3" s="228"/>
      <c r="FVA3" s="232"/>
      <c r="FVI3" s="228"/>
      <c r="FVN3" s="232"/>
      <c r="FVV3" s="228"/>
      <c r="FWA3" s="232"/>
      <c r="FWI3" s="228"/>
      <c r="FWN3" s="232"/>
      <c r="FWV3" s="228"/>
      <c r="FXA3" s="232"/>
      <c r="FXI3" s="228"/>
      <c r="FXN3" s="232"/>
      <c r="FXV3" s="228"/>
      <c r="FYA3" s="232"/>
      <c r="FYI3" s="228"/>
      <c r="FYN3" s="232"/>
      <c r="FYV3" s="228"/>
      <c r="FZA3" s="232"/>
      <c r="FZI3" s="228"/>
      <c r="FZN3" s="232"/>
      <c r="FZV3" s="228"/>
      <c r="GAA3" s="232"/>
      <c r="GAI3" s="228"/>
      <c r="GAN3" s="232"/>
      <c r="GAV3" s="228"/>
      <c r="GBA3" s="232"/>
      <c r="GBI3" s="228"/>
      <c r="GBN3" s="232"/>
      <c r="GBV3" s="228"/>
      <c r="GCA3" s="232"/>
      <c r="GCI3" s="228"/>
      <c r="GCN3" s="232"/>
      <c r="GCV3" s="228"/>
      <c r="GDA3" s="232"/>
      <c r="GDI3" s="228"/>
      <c r="GDN3" s="232"/>
      <c r="GDV3" s="228"/>
      <c r="GEA3" s="232"/>
      <c r="GEI3" s="228"/>
      <c r="GEN3" s="232"/>
      <c r="GEV3" s="228"/>
      <c r="GFA3" s="232"/>
      <c r="GFI3" s="228"/>
      <c r="GFN3" s="232"/>
      <c r="GFV3" s="228"/>
      <c r="GGA3" s="232"/>
      <c r="GGI3" s="228"/>
      <c r="GGN3" s="232"/>
      <c r="GGV3" s="228"/>
      <c r="GHA3" s="232"/>
      <c r="GHI3" s="228"/>
      <c r="GHN3" s="232"/>
      <c r="GHV3" s="228"/>
      <c r="GIA3" s="232"/>
      <c r="GII3" s="228"/>
      <c r="GIN3" s="232"/>
      <c r="GIV3" s="228"/>
      <c r="GJA3" s="232"/>
      <c r="GJI3" s="228"/>
      <c r="GJN3" s="232"/>
      <c r="GJV3" s="228"/>
      <c r="GKA3" s="232"/>
      <c r="GKI3" s="228"/>
      <c r="GKN3" s="232"/>
      <c r="GKV3" s="228"/>
      <c r="GLA3" s="232"/>
      <c r="GLI3" s="228"/>
      <c r="GLN3" s="232"/>
      <c r="GLV3" s="228"/>
      <c r="GMA3" s="232"/>
      <c r="GMI3" s="228"/>
      <c r="GMN3" s="232"/>
      <c r="GMV3" s="228"/>
      <c r="GNA3" s="232"/>
      <c r="GNI3" s="228"/>
      <c r="GNN3" s="232"/>
      <c r="GNV3" s="228"/>
      <c r="GOA3" s="232"/>
      <c r="GOI3" s="228"/>
      <c r="GON3" s="232"/>
      <c r="GOV3" s="228"/>
      <c r="GPA3" s="232"/>
      <c r="GPI3" s="228"/>
      <c r="GPN3" s="232"/>
      <c r="GPV3" s="228"/>
      <c r="GQA3" s="232"/>
      <c r="GQI3" s="228"/>
      <c r="GQN3" s="232"/>
      <c r="GQV3" s="228"/>
      <c r="GRA3" s="232"/>
      <c r="GRI3" s="228"/>
      <c r="GRN3" s="232"/>
      <c r="GRV3" s="228"/>
      <c r="GSA3" s="232"/>
      <c r="GSI3" s="228"/>
      <c r="GSN3" s="232"/>
      <c r="GSV3" s="228"/>
      <c r="GTA3" s="232"/>
      <c r="GTI3" s="228"/>
      <c r="GTN3" s="232"/>
      <c r="GTV3" s="228"/>
      <c r="GUA3" s="232"/>
      <c r="GUI3" s="228"/>
      <c r="GUN3" s="232"/>
      <c r="GUV3" s="228"/>
      <c r="GVA3" s="232"/>
      <c r="GVI3" s="228"/>
      <c r="GVN3" s="232"/>
      <c r="GVV3" s="228"/>
      <c r="GWA3" s="232"/>
      <c r="GWI3" s="228"/>
      <c r="GWN3" s="232"/>
      <c r="GWV3" s="228"/>
      <c r="GXA3" s="232"/>
      <c r="GXI3" s="228"/>
      <c r="GXN3" s="232"/>
      <c r="GXV3" s="228"/>
      <c r="GYA3" s="232"/>
      <c r="GYI3" s="228"/>
      <c r="GYN3" s="232"/>
      <c r="GYV3" s="228"/>
      <c r="GZA3" s="232"/>
      <c r="GZI3" s="228"/>
      <c r="GZN3" s="232"/>
      <c r="GZV3" s="228"/>
      <c r="HAA3" s="232"/>
      <c r="HAI3" s="228"/>
      <c r="HAN3" s="232"/>
      <c r="HAV3" s="228"/>
      <c r="HBA3" s="232"/>
      <c r="HBI3" s="228"/>
      <c r="HBN3" s="232"/>
      <c r="HBV3" s="228"/>
      <c r="HCA3" s="232"/>
      <c r="HCI3" s="228"/>
      <c r="HCN3" s="232"/>
      <c r="HCV3" s="228"/>
      <c r="HDA3" s="232"/>
      <c r="HDI3" s="228"/>
      <c r="HDN3" s="232"/>
      <c r="HDV3" s="228"/>
      <c r="HEA3" s="232"/>
      <c r="HEI3" s="228"/>
      <c r="HEN3" s="232"/>
      <c r="HEV3" s="228"/>
      <c r="HFA3" s="232"/>
      <c r="HFI3" s="228"/>
      <c r="HFN3" s="232"/>
      <c r="HFV3" s="228"/>
      <c r="HGA3" s="232"/>
      <c r="HGI3" s="228"/>
      <c r="HGN3" s="232"/>
      <c r="HGV3" s="228"/>
      <c r="HHA3" s="232"/>
      <c r="HHI3" s="228"/>
      <c r="HHN3" s="232"/>
      <c r="HHV3" s="228"/>
      <c r="HIA3" s="232"/>
      <c r="HII3" s="228"/>
      <c r="HIN3" s="232"/>
      <c r="HIV3" s="228"/>
      <c r="HJA3" s="232"/>
      <c r="HJI3" s="228"/>
      <c r="HJN3" s="232"/>
      <c r="HJV3" s="228"/>
      <c r="HKA3" s="232"/>
      <c r="HKI3" s="228"/>
      <c r="HKN3" s="232"/>
      <c r="HKV3" s="228"/>
      <c r="HLA3" s="232"/>
      <c r="HLI3" s="228"/>
      <c r="HLN3" s="232"/>
      <c r="HLV3" s="228"/>
      <c r="HMA3" s="232"/>
      <c r="HMI3" s="228"/>
      <c r="HMN3" s="232"/>
      <c r="HMV3" s="228"/>
      <c r="HNA3" s="232"/>
      <c r="HNI3" s="228"/>
      <c r="HNN3" s="232"/>
      <c r="HNV3" s="228"/>
      <c r="HOA3" s="232"/>
      <c r="HOI3" s="228"/>
      <c r="HON3" s="232"/>
      <c r="HOV3" s="228"/>
      <c r="HPA3" s="232"/>
      <c r="HPI3" s="228"/>
      <c r="HPN3" s="232"/>
      <c r="HPV3" s="228"/>
      <c r="HQA3" s="232"/>
      <c r="HQI3" s="228"/>
      <c r="HQN3" s="232"/>
      <c r="HQV3" s="228"/>
      <c r="HRA3" s="232"/>
      <c r="HRI3" s="228"/>
      <c r="HRN3" s="232"/>
      <c r="HRV3" s="228"/>
      <c r="HSA3" s="232"/>
      <c r="HSI3" s="228"/>
      <c r="HSN3" s="232"/>
      <c r="HSV3" s="228"/>
      <c r="HTA3" s="232"/>
      <c r="HTI3" s="228"/>
      <c r="HTN3" s="232"/>
      <c r="HTV3" s="228"/>
      <c r="HUA3" s="232"/>
      <c r="HUI3" s="228"/>
      <c r="HUN3" s="232"/>
      <c r="HUV3" s="228"/>
      <c r="HVA3" s="232"/>
      <c r="HVI3" s="228"/>
      <c r="HVN3" s="232"/>
      <c r="HVV3" s="228"/>
      <c r="HWA3" s="232"/>
      <c r="HWI3" s="228"/>
      <c r="HWN3" s="232"/>
      <c r="HWV3" s="228"/>
      <c r="HXA3" s="232"/>
      <c r="HXI3" s="228"/>
      <c r="HXN3" s="232"/>
      <c r="HXV3" s="228"/>
      <c r="HYA3" s="232"/>
      <c r="HYI3" s="228"/>
      <c r="HYN3" s="232"/>
      <c r="HYV3" s="228"/>
      <c r="HZA3" s="232"/>
      <c r="HZI3" s="228"/>
      <c r="HZN3" s="232"/>
      <c r="HZV3" s="228"/>
      <c r="IAA3" s="232"/>
      <c r="IAI3" s="228"/>
      <c r="IAN3" s="232"/>
      <c r="IAV3" s="228"/>
      <c r="IBA3" s="232"/>
      <c r="IBI3" s="228"/>
      <c r="IBN3" s="232"/>
      <c r="IBV3" s="228"/>
      <c r="ICA3" s="232"/>
      <c r="ICI3" s="228"/>
      <c r="ICN3" s="232"/>
      <c r="ICV3" s="228"/>
      <c r="IDA3" s="232"/>
      <c r="IDI3" s="228"/>
      <c r="IDN3" s="232"/>
      <c r="IDV3" s="228"/>
      <c r="IEA3" s="232"/>
      <c r="IEI3" s="228"/>
      <c r="IEN3" s="232"/>
      <c r="IEV3" s="228"/>
      <c r="IFA3" s="232"/>
      <c r="IFI3" s="228"/>
      <c r="IFN3" s="232"/>
      <c r="IFV3" s="228"/>
      <c r="IGA3" s="232"/>
      <c r="IGI3" s="228"/>
      <c r="IGN3" s="232"/>
      <c r="IGV3" s="228"/>
      <c r="IHA3" s="232"/>
      <c r="IHI3" s="228"/>
      <c r="IHN3" s="232"/>
      <c r="IHV3" s="228"/>
      <c r="IIA3" s="232"/>
      <c r="III3" s="228"/>
      <c r="IIN3" s="232"/>
      <c r="IIV3" s="228"/>
      <c r="IJA3" s="232"/>
      <c r="IJI3" s="228"/>
      <c r="IJN3" s="232"/>
      <c r="IJV3" s="228"/>
      <c r="IKA3" s="232"/>
      <c r="IKI3" s="228"/>
      <c r="IKN3" s="232"/>
      <c r="IKV3" s="228"/>
      <c r="ILA3" s="232"/>
      <c r="ILI3" s="228"/>
      <c r="ILN3" s="232"/>
      <c r="ILV3" s="228"/>
      <c r="IMA3" s="232"/>
      <c r="IMI3" s="228"/>
      <c r="IMN3" s="232"/>
      <c r="IMV3" s="228"/>
      <c r="INA3" s="232"/>
      <c r="INI3" s="228"/>
      <c r="INN3" s="232"/>
      <c r="INV3" s="228"/>
      <c r="IOA3" s="232"/>
      <c r="IOI3" s="228"/>
      <c r="ION3" s="232"/>
      <c r="IOV3" s="228"/>
      <c r="IPA3" s="232"/>
      <c r="IPI3" s="228"/>
      <c r="IPN3" s="232"/>
      <c r="IPV3" s="228"/>
      <c r="IQA3" s="232"/>
      <c r="IQI3" s="228"/>
      <c r="IQN3" s="232"/>
      <c r="IQV3" s="228"/>
      <c r="IRA3" s="232"/>
      <c r="IRI3" s="228"/>
      <c r="IRN3" s="232"/>
      <c r="IRV3" s="228"/>
      <c r="ISA3" s="232"/>
      <c r="ISI3" s="228"/>
      <c r="ISN3" s="232"/>
      <c r="ISV3" s="228"/>
      <c r="ITA3" s="232"/>
      <c r="ITI3" s="228"/>
      <c r="ITN3" s="232"/>
      <c r="ITV3" s="228"/>
      <c r="IUA3" s="232"/>
      <c r="IUI3" s="228"/>
      <c r="IUN3" s="232"/>
      <c r="IUV3" s="228"/>
      <c r="IVA3" s="232"/>
      <c r="IVI3" s="228"/>
      <c r="IVN3" s="232"/>
      <c r="IVV3" s="228"/>
      <c r="IWA3" s="232"/>
      <c r="IWI3" s="228"/>
      <c r="IWN3" s="232"/>
      <c r="IWV3" s="228"/>
      <c r="IXA3" s="232"/>
      <c r="IXI3" s="228"/>
      <c r="IXN3" s="232"/>
      <c r="IXV3" s="228"/>
      <c r="IYA3" s="232"/>
      <c r="IYI3" s="228"/>
      <c r="IYN3" s="232"/>
      <c r="IYV3" s="228"/>
      <c r="IZA3" s="232"/>
      <c r="IZI3" s="228"/>
      <c r="IZN3" s="232"/>
      <c r="IZV3" s="228"/>
      <c r="JAA3" s="232"/>
      <c r="JAI3" s="228"/>
      <c r="JAN3" s="232"/>
      <c r="JAV3" s="228"/>
      <c r="JBA3" s="232"/>
      <c r="JBI3" s="228"/>
      <c r="JBN3" s="232"/>
      <c r="JBV3" s="228"/>
      <c r="JCA3" s="232"/>
      <c r="JCI3" s="228"/>
      <c r="JCN3" s="232"/>
      <c r="JCV3" s="228"/>
      <c r="JDA3" s="232"/>
      <c r="JDI3" s="228"/>
      <c r="JDN3" s="232"/>
      <c r="JDV3" s="228"/>
      <c r="JEA3" s="232"/>
      <c r="JEI3" s="228"/>
      <c r="JEN3" s="232"/>
      <c r="JEV3" s="228"/>
      <c r="JFA3" s="232"/>
      <c r="JFI3" s="228"/>
      <c r="JFN3" s="232"/>
      <c r="JFV3" s="228"/>
      <c r="JGA3" s="232"/>
      <c r="JGI3" s="228"/>
      <c r="JGN3" s="232"/>
      <c r="JGV3" s="228"/>
      <c r="JHA3" s="232"/>
      <c r="JHI3" s="228"/>
      <c r="JHN3" s="232"/>
      <c r="JHV3" s="228"/>
      <c r="JIA3" s="232"/>
      <c r="JII3" s="228"/>
      <c r="JIN3" s="232"/>
      <c r="JIV3" s="228"/>
      <c r="JJA3" s="232"/>
      <c r="JJI3" s="228"/>
      <c r="JJN3" s="232"/>
      <c r="JJV3" s="228"/>
      <c r="JKA3" s="232"/>
      <c r="JKI3" s="228"/>
      <c r="JKN3" s="232"/>
      <c r="JKV3" s="228"/>
      <c r="JLA3" s="232"/>
      <c r="JLI3" s="228"/>
      <c r="JLN3" s="232"/>
      <c r="JLV3" s="228"/>
      <c r="JMA3" s="232"/>
      <c r="JMI3" s="228"/>
      <c r="JMN3" s="232"/>
      <c r="JMV3" s="228"/>
      <c r="JNA3" s="232"/>
      <c r="JNI3" s="228"/>
      <c r="JNN3" s="232"/>
      <c r="JNV3" s="228"/>
      <c r="JOA3" s="232"/>
      <c r="JOI3" s="228"/>
      <c r="JON3" s="232"/>
      <c r="JOV3" s="228"/>
      <c r="JPA3" s="232"/>
      <c r="JPI3" s="228"/>
      <c r="JPN3" s="232"/>
      <c r="JPV3" s="228"/>
      <c r="JQA3" s="232"/>
      <c r="JQI3" s="228"/>
      <c r="JQN3" s="232"/>
      <c r="JQV3" s="228"/>
      <c r="JRA3" s="232"/>
      <c r="JRI3" s="228"/>
      <c r="JRN3" s="232"/>
      <c r="JRV3" s="228"/>
      <c r="JSA3" s="232"/>
      <c r="JSI3" s="228"/>
      <c r="JSN3" s="232"/>
      <c r="JSV3" s="228"/>
      <c r="JTA3" s="232"/>
      <c r="JTI3" s="228"/>
      <c r="JTN3" s="232"/>
      <c r="JTV3" s="228"/>
      <c r="JUA3" s="232"/>
      <c r="JUI3" s="228"/>
      <c r="JUN3" s="232"/>
      <c r="JUV3" s="228"/>
      <c r="JVA3" s="232"/>
      <c r="JVI3" s="228"/>
      <c r="JVN3" s="232"/>
      <c r="JVV3" s="228"/>
      <c r="JWA3" s="232"/>
      <c r="JWI3" s="228"/>
      <c r="JWN3" s="232"/>
      <c r="JWV3" s="228"/>
      <c r="JXA3" s="232"/>
      <c r="JXI3" s="228"/>
      <c r="JXN3" s="232"/>
      <c r="JXV3" s="228"/>
      <c r="JYA3" s="232"/>
      <c r="JYI3" s="228"/>
      <c r="JYN3" s="232"/>
      <c r="JYV3" s="228"/>
      <c r="JZA3" s="232"/>
      <c r="JZI3" s="228"/>
      <c r="JZN3" s="232"/>
      <c r="JZV3" s="228"/>
      <c r="KAA3" s="232"/>
      <c r="KAI3" s="228"/>
      <c r="KAN3" s="232"/>
      <c r="KAV3" s="228"/>
      <c r="KBA3" s="232"/>
      <c r="KBI3" s="228"/>
      <c r="KBN3" s="232"/>
      <c r="KBV3" s="228"/>
      <c r="KCA3" s="232"/>
      <c r="KCI3" s="228"/>
      <c r="KCN3" s="232"/>
      <c r="KCV3" s="228"/>
      <c r="KDA3" s="232"/>
      <c r="KDI3" s="228"/>
      <c r="KDN3" s="232"/>
      <c r="KDV3" s="228"/>
      <c r="KEA3" s="232"/>
      <c r="KEI3" s="228"/>
      <c r="KEN3" s="232"/>
      <c r="KEV3" s="228"/>
      <c r="KFA3" s="232"/>
      <c r="KFI3" s="228"/>
      <c r="KFN3" s="232"/>
      <c r="KFV3" s="228"/>
      <c r="KGA3" s="232"/>
      <c r="KGI3" s="228"/>
      <c r="KGN3" s="232"/>
      <c r="KGV3" s="228"/>
      <c r="KHA3" s="232"/>
      <c r="KHI3" s="228"/>
      <c r="KHN3" s="232"/>
      <c r="KHV3" s="228"/>
      <c r="KIA3" s="232"/>
      <c r="KII3" s="228"/>
      <c r="KIN3" s="232"/>
      <c r="KIV3" s="228"/>
      <c r="KJA3" s="232"/>
      <c r="KJI3" s="228"/>
      <c r="KJN3" s="232"/>
      <c r="KJV3" s="228"/>
      <c r="KKA3" s="232"/>
      <c r="KKI3" s="228"/>
      <c r="KKN3" s="232"/>
      <c r="KKV3" s="228"/>
      <c r="KLA3" s="232"/>
      <c r="KLI3" s="228"/>
      <c r="KLN3" s="232"/>
      <c r="KLV3" s="228"/>
      <c r="KMA3" s="232"/>
      <c r="KMI3" s="228"/>
      <c r="KMN3" s="232"/>
      <c r="KMV3" s="228"/>
      <c r="KNA3" s="232"/>
      <c r="KNI3" s="228"/>
      <c r="KNN3" s="232"/>
      <c r="KNV3" s="228"/>
      <c r="KOA3" s="232"/>
      <c r="KOI3" s="228"/>
      <c r="KON3" s="232"/>
      <c r="KOV3" s="228"/>
      <c r="KPA3" s="232"/>
      <c r="KPI3" s="228"/>
      <c r="KPN3" s="232"/>
      <c r="KPV3" s="228"/>
      <c r="KQA3" s="232"/>
      <c r="KQI3" s="228"/>
      <c r="KQN3" s="232"/>
      <c r="KQV3" s="228"/>
      <c r="KRA3" s="232"/>
      <c r="KRI3" s="228"/>
      <c r="KRN3" s="232"/>
      <c r="KRV3" s="228"/>
      <c r="KSA3" s="232"/>
      <c r="KSI3" s="228"/>
      <c r="KSN3" s="232"/>
      <c r="KSV3" s="228"/>
      <c r="KTA3" s="232"/>
      <c r="KTI3" s="228"/>
      <c r="KTN3" s="232"/>
      <c r="KTV3" s="228"/>
      <c r="KUA3" s="232"/>
      <c r="KUI3" s="228"/>
      <c r="KUN3" s="232"/>
      <c r="KUV3" s="228"/>
      <c r="KVA3" s="232"/>
      <c r="KVI3" s="228"/>
      <c r="KVN3" s="232"/>
      <c r="KVV3" s="228"/>
      <c r="KWA3" s="232"/>
      <c r="KWI3" s="228"/>
      <c r="KWN3" s="232"/>
      <c r="KWV3" s="228"/>
      <c r="KXA3" s="232"/>
      <c r="KXI3" s="228"/>
      <c r="KXN3" s="232"/>
      <c r="KXV3" s="228"/>
      <c r="KYA3" s="232"/>
      <c r="KYI3" s="228"/>
      <c r="KYN3" s="232"/>
      <c r="KYV3" s="228"/>
      <c r="KZA3" s="232"/>
      <c r="KZI3" s="228"/>
      <c r="KZN3" s="232"/>
      <c r="KZV3" s="228"/>
      <c r="LAA3" s="232"/>
      <c r="LAI3" s="228"/>
      <c r="LAN3" s="232"/>
      <c r="LAV3" s="228"/>
      <c r="LBA3" s="232"/>
      <c r="LBI3" s="228"/>
      <c r="LBN3" s="232"/>
      <c r="LBV3" s="228"/>
      <c r="LCA3" s="232"/>
      <c r="LCI3" s="228"/>
      <c r="LCN3" s="232"/>
      <c r="LCV3" s="228"/>
      <c r="LDA3" s="232"/>
      <c r="LDI3" s="228"/>
      <c r="LDN3" s="232"/>
      <c r="LDV3" s="228"/>
      <c r="LEA3" s="232"/>
      <c r="LEI3" s="228"/>
      <c r="LEN3" s="232"/>
      <c r="LEV3" s="228"/>
      <c r="LFA3" s="232"/>
      <c r="LFI3" s="228"/>
      <c r="LFN3" s="232"/>
      <c r="LFV3" s="228"/>
      <c r="LGA3" s="232"/>
      <c r="LGI3" s="228"/>
      <c r="LGN3" s="232"/>
      <c r="LGV3" s="228"/>
      <c r="LHA3" s="232"/>
      <c r="LHI3" s="228"/>
      <c r="LHN3" s="232"/>
      <c r="LHV3" s="228"/>
      <c r="LIA3" s="232"/>
      <c r="LII3" s="228"/>
      <c r="LIN3" s="232"/>
      <c r="LIV3" s="228"/>
      <c r="LJA3" s="232"/>
      <c r="LJI3" s="228"/>
      <c r="LJN3" s="232"/>
      <c r="LJV3" s="228"/>
      <c r="LKA3" s="232"/>
      <c r="LKI3" s="228"/>
      <c r="LKN3" s="232"/>
      <c r="LKV3" s="228"/>
      <c r="LLA3" s="232"/>
      <c r="LLI3" s="228"/>
      <c r="LLN3" s="232"/>
      <c r="LLV3" s="228"/>
      <c r="LMA3" s="232"/>
      <c r="LMI3" s="228"/>
      <c r="LMN3" s="232"/>
      <c r="LMV3" s="228"/>
      <c r="LNA3" s="232"/>
      <c r="LNI3" s="228"/>
      <c r="LNN3" s="232"/>
      <c r="LNV3" s="228"/>
      <c r="LOA3" s="232"/>
      <c r="LOI3" s="228"/>
      <c r="LON3" s="232"/>
      <c r="LOV3" s="228"/>
      <c r="LPA3" s="232"/>
      <c r="LPI3" s="228"/>
      <c r="LPN3" s="232"/>
      <c r="LPV3" s="228"/>
      <c r="LQA3" s="232"/>
      <c r="LQI3" s="228"/>
      <c r="LQN3" s="232"/>
      <c r="LQV3" s="228"/>
      <c r="LRA3" s="232"/>
      <c r="LRI3" s="228"/>
      <c r="LRN3" s="232"/>
      <c r="LRV3" s="228"/>
      <c r="LSA3" s="232"/>
      <c r="LSI3" s="228"/>
      <c r="LSN3" s="232"/>
      <c r="LSV3" s="228"/>
      <c r="LTA3" s="232"/>
      <c r="LTI3" s="228"/>
      <c r="LTN3" s="232"/>
      <c r="LTV3" s="228"/>
      <c r="LUA3" s="232"/>
      <c r="LUI3" s="228"/>
      <c r="LUN3" s="232"/>
      <c r="LUV3" s="228"/>
      <c r="LVA3" s="232"/>
      <c r="LVI3" s="228"/>
      <c r="LVN3" s="232"/>
      <c r="LVV3" s="228"/>
      <c r="LWA3" s="232"/>
      <c r="LWI3" s="228"/>
      <c r="LWN3" s="232"/>
      <c r="LWV3" s="228"/>
      <c r="LXA3" s="232"/>
      <c r="LXI3" s="228"/>
      <c r="LXN3" s="232"/>
      <c r="LXV3" s="228"/>
      <c r="LYA3" s="232"/>
      <c r="LYI3" s="228"/>
      <c r="LYN3" s="232"/>
      <c r="LYV3" s="228"/>
      <c r="LZA3" s="232"/>
      <c r="LZI3" s="228"/>
      <c r="LZN3" s="232"/>
      <c r="LZV3" s="228"/>
      <c r="MAA3" s="232"/>
      <c r="MAI3" s="228"/>
      <c r="MAN3" s="232"/>
      <c r="MAV3" s="228"/>
      <c r="MBA3" s="232"/>
      <c r="MBI3" s="228"/>
      <c r="MBN3" s="232"/>
      <c r="MBV3" s="228"/>
      <c r="MCA3" s="232"/>
      <c r="MCI3" s="228"/>
      <c r="MCN3" s="232"/>
      <c r="MCV3" s="228"/>
      <c r="MDA3" s="232"/>
      <c r="MDI3" s="228"/>
      <c r="MDN3" s="232"/>
      <c r="MDV3" s="228"/>
      <c r="MEA3" s="232"/>
      <c r="MEI3" s="228"/>
      <c r="MEN3" s="232"/>
      <c r="MEV3" s="228"/>
      <c r="MFA3" s="232"/>
      <c r="MFI3" s="228"/>
      <c r="MFN3" s="232"/>
      <c r="MFV3" s="228"/>
      <c r="MGA3" s="232"/>
      <c r="MGI3" s="228"/>
      <c r="MGN3" s="232"/>
      <c r="MGV3" s="228"/>
      <c r="MHA3" s="232"/>
      <c r="MHI3" s="228"/>
      <c r="MHN3" s="232"/>
      <c r="MHV3" s="228"/>
      <c r="MIA3" s="232"/>
      <c r="MII3" s="228"/>
      <c r="MIN3" s="232"/>
      <c r="MIV3" s="228"/>
      <c r="MJA3" s="232"/>
      <c r="MJI3" s="228"/>
      <c r="MJN3" s="232"/>
      <c r="MJV3" s="228"/>
      <c r="MKA3" s="232"/>
      <c r="MKI3" s="228"/>
      <c r="MKN3" s="232"/>
      <c r="MKV3" s="228"/>
      <c r="MLA3" s="232"/>
      <c r="MLI3" s="228"/>
      <c r="MLN3" s="232"/>
      <c r="MLV3" s="228"/>
      <c r="MMA3" s="232"/>
      <c r="MMI3" s="228"/>
      <c r="MMN3" s="232"/>
      <c r="MMV3" s="228"/>
      <c r="MNA3" s="232"/>
      <c r="MNI3" s="228"/>
      <c r="MNN3" s="232"/>
      <c r="MNV3" s="228"/>
      <c r="MOA3" s="232"/>
      <c r="MOI3" s="228"/>
      <c r="MON3" s="232"/>
      <c r="MOV3" s="228"/>
      <c r="MPA3" s="232"/>
      <c r="MPI3" s="228"/>
      <c r="MPN3" s="232"/>
      <c r="MPV3" s="228"/>
      <c r="MQA3" s="232"/>
      <c r="MQI3" s="228"/>
      <c r="MQN3" s="232"/>
      <c r="MQV3" s="228"/>
      <c r="MRA3" s="232"/>
      <c r="MRI3" s="228"/>
      <c r="MRN3" s="232"/>
      <c r="MRV3" s="228"/>
      <c r="MSA3" s="232"/>
      <c r="MSI3" s="228"/>
      <c r="MSN3" s="232"/>
      <c r="MSV3" s="228"/>
      <c r="MTA3" s="232"/>
      <c r="MTI3" s="228"/>
      <c r="MTN3" s="232"/>
      <c r="MTV3" s="228"/>
      <c r="MUA3" s="232"/>
      <c r="MUI3" s="228"/>
      <c r="MUN3" s="232"/>
      <c r="MUV3" s="228"/>
      <c r="MVA3" s="232"/>
      <c r="MVI3" s="228"/>
      <c r="MVN3" s="232"/>
      <c r="MVV3" s="228"/>
      <c r="MWA3" s="232"/>
      <c r="MWI3" s="228"/>
      <c r="MWN3" s="232"/>
      <c r="MWV3" s="228"/>
      <c r="MXA3" s="232"/>
      <c r="MXI3" s="228"/>
      <c r="MXN3" s="232"/>
      <c r="MXV3" s="228"/>
      <c r="MYA3" s="232"/>
      <c r="MYI3" s="228"/>
      <c r="MYN3" s="232"/>
      <c r="MYV3" s="228"/>
      <c r="MZA3" s="232"/>
      <c r="MZI3" s="228"/>
      <c r="MZN3" s="232"/>
      <c r="MZV3" s="228"/>
      <c r="NAA3" s="232"/>
      <c r="NAI3" s="228"/>
      <c r="NAN3" s="232"/>
      <c r="NAV3" s="228"/>
      <c r="NBA3" s="232"/>
      <c r="NBI3" s="228"/>
      <c r="NBN3" s="232"/>
      <c r="NBV3" s="228"/>
      <c r="NCA3" s="232"/>
      <c r="NCI3" s="228"/>
      <c r="NCN3" s="232"/>
      <c r="NCV3" s="228"/>
      <c r="NDA3" s="232"/>
      <c r="NDI3" s="228"/>
      <c r="NDN3" s="232"/>
      <c r="NDV3" s="228"/>
      <c r="NEA3" s="232"/>
      <c r="NEI3" s="228"/>
      <c r="NEN3" s="232"/>
      <c r="NEV3" s="228"/>
      <c r="NFA3" s="232"/>
      <c r="NFI3" s="228"/>
      <c r="NFN3" s="232"/>
      <c r="NFV3" s="228"/>
      <c r="NGA3" s="232"/>
      <c r="NGI3" s="228"/>
      <c r="NGN3" s="232"/>
      <c r="NGV3" s="228"/>
      <c r="NHA3" s="232"/>
      <c r="NHI3" s="228"/>
      <c r="NHN3" s="232"/>
      <c r="NHV3" s="228"/>
      <c r="NIA3" s="232"/>
      <c r="NII3" s="228"/>
      <c r="NIN3" s="232"/>
      <c r="NIV3" s="228"/>
      <c r="NJA3" s="232"/>
      <c r="NJI3" s="228"/>
      <c r="NJN3" s="232"/>
      <c r="NJV3" s="228"/>
      <c r="NKA3" s="232"/>
      <c r="NKI3" s="228"/>
      <c r="NKN3" s="232"/>
      <c r="NKV3" s="228"/>
      <c r="NLA3" s="232"/>
      <c r="NLI3" s="228"/>
      <c r="NLN3" s="232"/>
      <c r="NLV3" s="228"/>
      <c r="NMA3" s="232"/>
      <c r="NMI3" s="228"/>
      <c r="NMN3" s="232"/>
      <c r="NMV3" s="228"/>
      <c r="NNA3" s="232"/>
      <c r="NNI3" s="228"/>
      <c r="NNN3" s="232"/>
      <c r="NNV3" s="228"/>
      <c r="NOA3" s="232"/>
      <c r="NOI3" s="228"/>
      <c r="NON3" s="232"/>
      <c r="NOV3" s="228"/>
      <c r="NPA3" s="232"/>
      <c r="NPI3" s="228"/>
      <c r="NPN3" s="232"/>
      <c r="NPV3" s="228"/>
      <c r="NQA3" s="232"/>
      <c r="NQI3" s="228"/>
      <c r="NQN3" s="232"/>
      <c r="NQV3" s="228"/>
      <c r="NRA3" s="232"/>
      <c r="NRI3" s="228"/>
      <c r="NRN3" s="232"/>
      <c r="NRV3" s="228"/>
      <c r="NSA3" s="232"/>
      <c r="NSI3" s="228"/>
      <c r="NSN3" s="232"/>
      <c r="NSV3" s="228"/>
      <c r="NTA3" s="232"/>
      <c r="NTI3" s="228"/>
      <c r="NTN3" s="232"/>
      <c r="NTV3" s="228"/>
      <c r="NUA3" s="232"/>
      <c r="NUI3" s="228"/>
      <c r="NUN3" s="232"/>
      <c r="NUV3" s="228"/>
      <c r="NVA3" s="232"/>
      <c r="NVI3" s="228"/>
      <c r="NVN3" s="232"/>
      <c r="NVV3" s="228"/>
      <c r="NWA3" s="232"/>
      <c r="NWI3" s="228"/>
      <c r="NWN3" s="232"/>
      <c r="NWV3" s="228"/>
      <c r="NXA3" s="232"/>
      <c r="NXI3" s="228"/>
      <c r="NXN3" s="232"/>
      <c r="NXV3" s="228"/>
      <c r="NYA3" s="232"/>
      <c r="NYI3" s="228"/>
      <c r="NYN3" s="232"/>
      <c r="NYV3" s="228"/>
      <c r="NZA3" s="232"/>
      <c r="NZI3" s="228"/>
      <c r="NZN3" s="232"/>
      <c r="NZV3" s="228"/>
      <c r="OAA3" s="232"/>
      <c r="OAI3" s="228"/>
      <c r="OAN3" s="232"/>
      <c r="OAV3" s="228"/>
      <c r="OBA3" s="232"/>
      <c r="OBI3" s="228"/>
      <c r="OBN3" s="232"/>
      <c r="OBV3" s="228"/>
      <c r="OCA3" s="232"/>
      <c r="OCI3" s="228"/>
      <c r="OCN3" s="232"/>
      <c r="OCV3" s="228"/>
      <c r="ODA3" s="232"/>
      <c r="ODI3" s="228"/>
      <c r="ODN3" s="232"/>
      <c r="ODV3" s="228"/>
      <c r="OEA3" s="232"/>
      <c r="OEI3" s="228"/>
      <c r="OEN3" s="232"/>
      <c r="OEV3" s="228"/>
      <c r="OFA3" s="232"/>
      <c r="OFI3" s="228"/>
      <c r="OFN3" s="232"/>
      <c r="OFV3" s="228"/>
      <c r="OGA3" s="232"/>
      <c r="OGI3" s="228"/>
      <c r="OGN3" s="232"/>
      <c r="OGV3" s="228"/>
      <c r="OHA3" s="232"/>
      <c r="OHI3" s="228"/>
      <c r="OHN3" s="232"/>
      <c r="OHV3" s="228"/>
      <c r="OIA3" s="232"/>
      <c r="OII3" s="228"/>
      <c r="OIN3" s="232"/>
      <c r="OIV3" s="228"/>
      <c r="OJA3" s="232"/>
      <c r="OJI3" s="228"/>
      <c r="OJN3" s="232"/>
      <c r="OJV3" s="228"/>
      <c r="OKA3" s="232"/>
      <c r="OKI3" s="228"/>
      <c r="OKN3" s="232"/>
      <c r="OKV3" s="228"/>
      <c r="OLA3" s="232"/>
      <c r="OLI3" s="228"/>
      <c r="OLN3" s="232"/>
      <c r="OLV3" s="228"/>
      <c r="OMA3" s="232"/>
      <c r="OMI3" s="228"/>
      <c r="OMN3" s="232"/>
      <c r="OMV3" s="228"/>
      <c r="ONA3" s="232"/>
      <c r="ONI3" s="228"/>
      <c r="ONN3" s="232"/>
      <c r="ONV3" s="228"/>
      <c r="OOA3" s="232"/>
      <c r="OOI3" s="228"/>
      <c r="OON3" s="232"/>
      <c r="OOV3" s="228"/>
      <c r="OPA3" s="232"/>
      <c r="OPI3" s="228"/>
      <c r="OPN3" s="232"/>
      <c r="OPV3" s="228"/>
      <c r="OQA3" s="232"/>
      <c r="OQI3" s="228"/>
      <c r="OQN3" s="232"/>
      <c r="OQV3" s="228"/>
      <c r="ORA3" s="232"/>
      <c r="ORI3" s="228"/>
      <c r="ORN3" s="232"/>
      <c r="ORV3" s="228"/>
      <c r="OSA3" s="232"/>
      <c r="OSI3" s="228"/>
      <c r="OSN3" s="232"/>
      <c r="OSV3" s="228"/>
      <c r="OTA3" s="232"/>
      <c r="OTI3" s="228"/>
      <c r="OTN3" s="232"/>
      <c r="OTV3" s="228"/>
      <c r="OUA3" s="232"/>
      <c r="OUI3" s="228"/>
      <c r="OUN3" s="232"/>
      <c r="OUV3" s="228"/>
      <c r="OVA3" s="232"/>
      <c r="OVI3" s="228"/>
      <c r="OVN3" s="232"/>
      <c r="OVV3" s="228"/>
      <c r="OWA3" s="232"/>
      <c r="OWI3" s="228"/>
      <c r="OWN3" s="232"/>
      <c r="OWV3" s="228"/>
      <c r="OXA3" s="232"/>
      <c r="OXI3" s="228"/>
      <c r="OXN3" s="232"/>
      <c r="OXV3" s="228"/>
      <c r="OYA3" s="232"/>
      <c r="OYI3" s="228"/>
      <c r="OYN3" s="232"/>
      <c r="OYV3" s="228"/>
      <c r="OZA3" s="232"/>
      <c r="OZI3" s="228"/>
      <c r="OZN3" s="232"/>
      <c r="OZV3" s="228"/>
      <c r="PAA3" s="232"/>
      <c r="PAI3" s="228"/>
      <c r="PAN3" s="232"/>
      <c r="PAV3" s="228"/>
      <c r="PBA3" s="232"/>
      <c r="PBI3" s="228"/>
      <c r="PBN3" s="232"/>
      <c r="PBV3" s="228"/>
      <c r="PCA3" s="232"/>
      <c r="PCI3" s="228"/>
      <c r="PCN3" s="232"/>
      <c r="PCV3" s="228"/>
      <c r="PDA3" s="232"/>
      <c r="PDI3" s="228"/>
      <c r="PDN3" s="232"/>
      <c r="PDV3" s="228"/>
      <c r="PEA3" s="232"/>
      <c r="PEI3" s="228"/>
      <c r="PEN3" s="232"/>
      <c r="PEV3" s="228"/>
      <c r="PFA3" s="232"/>
      <c r="PFI3" s="228"/>
      <c r="PFN3" s="232"/>
      <c r="PFV3" s="228"/>
      <c r="PGA3" s="232"/>
      <c r="PGI3" s="228"/>
      <c r="PGN3" s="232"/>
      <c r="PGV3" s="228"/>
      <c r="PHA3" s="232"/>
      <c r="PHI3" s="228"/>
      <c r="PHN3" s="232"/>
      <c r="PHV3" s="228"/>
      <c r="PIA3" s="232"/>
      <c r="PII3" s="228"/>
      <c r="PIN3" s="232"/>
      <c r="PIV3" s="228"/>
      <c r="PJA3" s="232"/>
      <c r="PJI3" s="228"/>
      <c r="PJN3" s="232"/>
      <c r="PJV3" s="228"/>
      <c r="PKA3" s="232"/>
      <c r="PKI3" s="228"/>
      <c r="PKN3" s="232"/>
      <c r="PKV3" s="228"/>
      <c r="PLA3" s="232"/>
      <c r="PLI3" s="228"/>
      <c r="PLN3" s="232"/>
      <c r="PLV3" s="228"/>
      <c r="PMA3" s="232"/>
      <c r="PMI3" s="228"/>
      <c r="PMN3" s="232"/>
      <c r="PMV3" s="228"/>
      <c r="PNA3" s="232"/>
      <c r="PNI3" s="228"/>
      <c r="PNN3" s="232"/>
      <c r="PNV3" s="228"/>
      <c r="POA3" s="232"/>
      <c r="POI3" s="228"/>
      <c r="PON3" s="232"/>
      <c r="POV3" s="228"/>
      <c r="PPA3" s="232"/>
      <c r="PPI3" s="228"/>
      <c r="PPN3" s="232"/>
      <c r="PPV3" s="228"/>
      <c r="PQA3" s="232"/>
      <c r="PQI3" s="228"/>
      <c r="PQN3" s="232"/>
      <c r="PQV3" s="228"/>
      <c r="PRA3" s="232"/>
      <c r="PRI3" s="228"/>
      <c r="PRN3" s="232"/>
      <c r="PRV3" s="228"/>
      <c r="PSA3" s="232"/>
      <c r="PSI3" s="228"/>
      <c r="PSN3" s="232"/>
      <c r="PSV3" s="228"/>
      <c r="PTA3" s="232"/>
      <c r="PTI3" s="228"/>
      <c r="PTN3" s="232"/>
      <c r="PTV3" s="228"/>
      <c r="PUA3" s="232"/>
      <c r="PUI3" s="228"/>
      <c r="PUN3" s="232"/>
      <c r="PUV3" s="228"/>
      <c r="PVA3" s="232"/>
      <c r="PVI3" s="228"/>
      <c r="PVN3" s="232"/>
      <c r="PVV3" s="228"/>
      <c r="PWA3" s="232"/>
      <c r="PWI3" s="228"/>
      <c r="PWN3" s="232"/>
      <c r="PWV3" s="228"/>
      <c r="PXA3" s="232"/>
      <c r="PXI3" s="228"/>
      <c r="PXN3" s="232"/>
      <c r="PXV3" s="228"/>
      <c r="PYA3" s="232"/>
      <c r="PYI3" s="228"/>
      <c r="PYN3" s="232"/>
      <c r="PYV3" s="228"/>
      <c r="PZA3" s="232"/>
      <c r="PZI3" s="228"/>
      <c r="PZN3" s="232"/>
      <c r="PZV3" s="228"/>
      <c r="QAA3" s="232"/>
      <c r="QAI3" s="228"/>
      <c r="QAN3" s="232"/>
      <c r="QAV3" s="228"/>
      <c r="QBA3" s="232"/>
      <c r="QBI3" s="228"/>
      <c r="QBN3" s="232"/>
      <c r="QBV3" s="228"/>
      <c r="QCA3" s="232"/>
      <c r="QCI3" s="228"/>
      <c r="QCN3" s="232"/>
      <c r="QCV3" s="228"/>
      <c r="QDA3" s="232"/>
      <c r="QDI3" s="228"/>
      <c r="QDN3" s="232"/>
      <c r="QDV3" s="228"/>
      <c r="QEA3" s="232"/>
      <c r="QEI3" s="228"/>
      <c r="QEN3" s="232"/>
      <c r="QEV3" s="228"/>
      <c r="QFA3" s="232"/>
      <c r="QFI3" s="228"/>
      <c r="QFN3" s="232"/>
      <c r="QFV3" s="228"/>
      <c r="QGA3" s="232"/>
      <c r="QGI3" s="228"/>
      <c r="QGN3" s="232"/>
      <c r="QGV3" s="228"/>
      <c r="QHA3" s="232"/>
      <c r="QHI3" s="228"/>
      <c r="QHN3" s="232"/>
      <c r="QHV3" s="228"/>
      <c r="QIA3" s="232"/>
      <c r="QII3" s="228"/>
      <c r="QIN3" s="232"/>
      <c r="QIV3" s="228"/>
      <c r="QJA3" s="232"/>
      <c r="QJI3" s="228"/>
      <c r="QJN3" s="232"/>
      <c r="QJV3" s="228"/>
      <c r="QKA3" s="232"/>
      <c r="QKI3" s="228"/>
      <c r="QKN3" s="232"/>
      <c r="QKV3" s="228"/>
      <c r="QLA3" s="232"/>
      <c r="QLI3" s="228"/>
      <c r="QLN3" s="232"/>
      <c r="QLV3" s="228"/>
      <c r="QMA3" s="232"/>
      <c r="QMI3" s="228"/>
      <c r="QMN3" s="232"/>
      <c r="QMV3" s="228"/>
      <c r="QNA3" s="232"/>
      <c r="QNI3" s="228"/>
      <c r="QNN3" s="232"/>
      <c r="QNV3" s="228"/>
      <c r="QOA3" s="232"/>
      <c r="QOI3" s="228"/>
      <c r="QON3" s="232"/>
      <c r="QOV3" s="228"/>
      <c r="QPA3" s="232"/>
      <c r="QPI3" s="228"/>
      <c r="QPN3" s="232"/>
      <c r="QPV3" s="228"/>
      <c r="QQA3" s="232"/>
      <c r="QQI3" s="228"/>
      <c r="QQN3" s="232"/>
      <c r="QQV3" s="228"/>
      <c r="QRA3" s="232"/>
      <c r="QRI3" s="228"/>
      <c r="QRN3" s="232"/>
      <c r="QRV3" s="228"/>
      <c r="QSA3" s="232"/>
      <c r="QSI3" s="228"/>
      <c r="QSN3" s="232"/>
      <c r="QSV3" s="228"/>
      <c r="QTA3" s="232"/>
      <c r="QTI3" s="228"/>
      <c r="QTN3" s="232"/>
      <c r="QTV3" s="228"/>
      <c r="QUA3" s="232"/>
      <c r="QUI3" s="228"/>
      <c r="QUN3" s="232"/>
      <c r="QUV3" s="228"/>
      <c r="QVA3" s="232"/>
      <c r="QVI3" s="228"/>
      <c r="QVN3" s="232"/>
      <c r="QVV3" s="228"/>
      <c r="QWA3" s="232"/>
      <c r="QWI3" s="228"/>
      <c r="QWN3" s="232"/>
      <c r="QWV3" s="228"/>
      <c r="QXA3" s="232"/>
      <c r="QXI3" s="228"/>
      <c r="QXN3" s="232"/>
      <c r="QXV3" s="228"/>
      <c r="QYA3" s="232"/>
      <c r="QYI3" s="228"/>
      <c r="QYN3" s="232"/>
      <c r="QYV3" s="228"/>
      <c r="QZA3" s="232"/>
      <c r="QZI3" s="228"/>
      <c r="QZN3" s="232"/>
      <c r="QZV3" s="228"/>
      <c r="RAA3" s="232"/>
      <c r="RAI3" s="228"/>
      <c r="RAN3" s="232"/>
      <c r="RAV3" s="228"/>
      <c r="RBA3" s="232"/>
      <c r="RBI3" s="228"/>
      <c r="RBN3" s="232"/>
      <c r="RBV3" s="228"/>
      <c r="RCA3" s="232"/>
      <c r="RCI3" s="228"/>
      <c r="RCN3" s="232"/>
      <c r="RCV3" s="228"/>
      <c r="RDA3" s="232"/>
      <c r="RDI3" s="228"/>
      <c r="RDN3" s="232"/>
      <c r="RDV3" s="228"/>
      <c r="REA3" s="232"/>
      <c r="REI3" s="228"/>
      <c r="REN3" s="232"/>
      <c r="REV3" s="228"/>
      <c r="RFA3" s="232"/>
      <c r="RFI3" s="228"/>
      <c r="RFN3" s="232"/>
      <c r="RFV3" s="228"/>
      <c r="RGA3" s="232"/>
      <c r="RGI3" s="228"/>
      <c r="RGN3" s="232"/>
      <c r="RGV3" s="228"/>
      <c r="RHA3" s="232"/>
      <c r="RHI3" s="228"/>
      <c r="RHN3" s="232"/>
      <c r="RHV3" s="228"/>
      <c r="RIA3" s="232"/>
      <c r="RII3" s="228"/>
      <c r="RIN3" s="232"/>
      <c r="RIV3" s="228"/>
      <c r="RJA3" s="232"/>
      <c r="RJI3" s="228"/>
      <c r="RJN3" s="232"/>
      <c r="RJV3" s="228"/>
      <c r="RKA3" s="232"/>
      <c r="RKI3" s="228"/>
      <c r="RKN3" s="232"/>
      <c r="RKV3" s="228"/>
      <c r="RLA3" s="232"/>
      <c r="RLI3" s="228"/>
      <c r="RLN3" s="232"/>
      <c r="RLV3" s="228"/>
      <c r="RMA3" s="232"/>
      <c r="RMI3" s="228"/>
      <c r="RMN3" s="232"/>
      <c r="RMV3" s="228"/>
      <c r="RNA3" s="232"/>
      <c r="RNI3" s="228"/>
      <c r="RNN3" s="232"/>
      <c r="RNV3" s="228"/>
      <c r="ROA3" s="232"/>
      <c r="ROI3" s="228"/>
      <c r="RON3" s="232"/>
      <c r="ROV3" s="228"/>
      <c r="RPA3" s="232"/>
      <c r="RPI3" s="228"/>
      <c r="RPN3" s="232"/>
      <c r="RPV3" s="228"/>
      <c r="RQA3" s="232"/>
      <c r="RQI3" s="228"/>
      <c r="RQN3" s="232"/>
      <c r="RQV3" s="228"/>
      <c r="RRA3" s="232"/>
      <c r="RRI3" s="228"/>
      <c r="RRN3" s="232"/>
      <c r="RRV3" s="228"/>
      <c r="RSA3" s="232"/>
      <c r="RSI3" s="228"/>
      <c r="RSN3" s="232"/>
      <c r="RSV3" s="228"/>
      <c r="RTA3" s="232"/>
      <c r="RTI3" s="228"/>
      <c r="RTN3" s="232"/>
      <c r="RTV3" s="228"/>
      <c r="RUA3" s="232"/>
      <c r="RUI3" s="228"/>
      <c r="RUN3" s="232"/>
      <c r="RUV3" s="228"/>
      <c r="RVA3" s="232"/>
      <c r="RVI3" s="228"/>
      <c r="RVN3" s="232"/>
      <c r="RVV3" s="228"/>
      <c r="RWA3" s="232"/>
      <c r="RWI3" s="228"/>
      <c r="RWN3" s="232"/>
      <c r="RWV3" s="228"/>
      <c r="RXA3" s="232"/>
      <c r="RXI3" s="228"/>
      <c r="RXN3" s="232"/>
      <c r="RXV3" s="228"/>
      <c r="RYA3" s="232"/>
      <c r="RYI3" s="228"/>
      <c r="RYN3" s="232"/>
      <c r="RYV3" s="228"/>
      <c r="RZA3" s="232"/>
      <c r="RZI3" s="228"/>
      <c r="RZN3" s="232"/>
      <c r="RZV3" s="228"/>
      <c r="SAA3" s="232"/>
      <c r="SAI3" s="228"/>
      <c r="SAN3" s="232"/>
      <c r="SAV3" s="228"/>
      <c r="SBA3" s="232"/>
      <c r="SBI3" s="228"/>
      <c r="SBN3" s="232"/>
      <c r="SBV3" s="228"/>
      <c r="SCA3" s="232"/>
      <c r="SCI3" s="228"/>
      <c r="SCN3" s="232"/>
      <c r="SCV3" s="228"/>
      <c r="SDA3" s="232"/>
      <c r="SDI3" s="228"/>
      <c r="SDN3" s="232"/>
      <c r="SDV3" s="228"/>
      <c r="SEA3" s="232"/>
      <c r="SEI3" s="228"/>
      <c r="SEN3" s="232"/>
      <c r="SEV3" s="228"/>
      <c r="SFA3" s="232"/>
      <c r="SFI3" s="228"/>
      <c r="SFN3" s="232"/>
      <c r="SFV3" s="228"/>
      <c r="SGA3" s="232"/>
      <c r="SGI3" s="228"/>
      <c r="SGN3" s="232"/>
      <c r="SGV3" s="228"/>
      <c r="SHA3" s="232"/>
      <c r="SHI3" s="228"/>
      <c r="SHN3" s="232"/>
      <c r="SHV3" s="228"/>
      <c r="SIA3" s="232"/>
      <c r="SII3" s="228"/>
      <c r="SIN3" s="232"/>
      <c r="SIV3" s="228"/>
      <c r="SJA3" s="232"/>
      <c r="SJI3" s="228"/>
      <c r="SJN3" s="232"/>
      <c r="SJV3" s="228"/>
      <c r="SKA3" s="232"/>
      <c r="SKI3" s="228"/>
      <c r="SKN3" s="232"/>
      <c r="SKV3" s="228"/>
      <c r="SLA3" s="232"/>
      <c r="SLI3" s="228"/>
      <c r="SLN3" s="232"/>
      <c r="SLV3" s="228"/>
      <c r="SMA3" s="232"/>
      <c r="SMI3" s="228"/>
      <c r="SMN3" s="232"/>
      <c r="SMV3" s="228"/>
      <c r="SNA3" s="232"/>
      <c r="SNI3" s="228"/>
      <c r="SNN3" s="232"/>
      <c r="SNV3" s="228"/>
      <c r="SOA3" s="232"/>
      <c r="SOI3" s="228"/>
      <c r="SON3" s="232"/>
      <c r="SOV3" s="228"/>
      <c r="SPA3" s="232"/>
      <c r="SPI3" s="228"/>
      <c r="SPN3" s="232"/>
      <c r="SPV3" s="228"/>
      <c r="SQA3" s="232"/>
      <c r="SQI3" s="228"/>
      <c r="SQN3" s="232"/>
      <c r="SQV3" s="228"/>
      <c r="SRA3" s="232"/>
      <c r="SRI3" s="228"/>
      <c r="SRN3" s="232"/>
      <c r="SRV3" s="228"/>
      <c r="SSA3" s="232"/>
      <c r="SSI3" s="228"/>
      <c r="SSN3" s="232"/>
      <c r="SSV3" s="228"/>
      <c r="STA3" s="232"/>
      <c r="STI3" s="228"/>
      <c r="STN3" s="232"/>
      <c r="STV3" s="228"/>
      <c r="SUA3" s="232"/>
      <c r="SUI3" s="228"/>
      <c r="SUN3" s="232"/>
      <c r="SUV3" s="228"/>
      <c r="SVA3" s="232"/>
      <c r="SVI3" s="228"/>
      <c r="SVN3" s="232"/>
      <c r="SVV3" s="228"/>
      <c r="SWA3" s="232"/>
      <c r="SWI3" s="228"/>
      <c r="SWN3" s="232"/>
      <c r="SWV3" s="228"/>
      <c r="SXA3" s="232"/>
      <c r="SXI3" s="228"/>
      <c r="SXN3" s="232"/>
      <c r="SXV3" s="228"/>
      <c r="SYA3" s="232"/>
      <c r="SYI3" s="228"/>
      <c r="SYN3" s="232"/>
      <c r="SYV3" s="228"/>
      <c r="SZA3" s="232"/>
      <c r="SZI3" s="228"/>
      <c r="SZN3" s="232"/>
      <c r="SZV3" s="228"/>
      <c r="TAA3" s="232"/>
      <c r="TAI3" s="228"/>
      <c r="TAN3" s="232"/>
      <c r="TAV3" s="228"/>
      <c r="TBA3" s="232"/>
      <c r="TBI3" s="228"/>
      <c r="TBN3" s="232"/>
      <c r="TBV3" s="228"/>
      <c r="TCA3" s="232"/>
      <c r="TCI3" s="228"/>
      <c r="TCN3" s="232"/>
      <c r="TCV3" s="228"/>
      <c r="TDA3" s="232"/>
      <c r="TDI3" s="228"/>
      <c r="TDN3" s="232"/>
      <c r="TDV3" s="228"/>
      <c r="TEA3" s="232"/>
      <c r="TEI3" s="228"/>
      <c r="TEN3" s="232"/>
      <c r="TEV3" s="228"/>
      <c r="TFA3" s="232"/>
      <c r="TFI3" s="228"/>
      <c r="TFN3" s="232"/>
      <c r="TFV3" s="228"/>
      <c r="TGA3" s="232"/>
      <c r="TGI3" s="228"/>
      <c r="TGN3" s="232"/>
      <c r="TGV3" s="228"/>
      <c r="THA3" s="232"/>
      <c r="THI3" s="228"/>
      <c r="THN3" s="232"/>
      <c r="THV3" s="228"/>
      <c r="TIA3" s="232"/>
      <c r="TII3" s="228"/>
      <c r="TIN3" s="232"/>
      <c r="TIV3" s="228"/>
      <c r="TJA3" s="232"/>
      <c r="TJI3" s="228"/>
      <c r="TJN3" s="232"/>
      <c r="TJV3" s="228"/>
      <c r="TKA3" s="232"/>
      <c r="TKI3" s="228"/>
      <c r="TKN3" s="232"/>
      <c r="TKV3" s="228"/>
      <c r="TLA3" s="232"/>
      <c r="TLI3" s="228"/>
      <c r="TLN3" s="232"/>
      <c r="TLV3" s="228"/>
      <c r="TMA3" s="232"/>
      <c r="TMI3" s="228"/>
      <c r="TMN3" s="232"/>
      <c r="TMV3" s="228"/>
      <c r="TNA3" s="232"/>
      <c r="TNI3" s="228"/>
      <c r="TNN3" s="232"/>
      <c r="TNV3" s="228"/>
      <c r="TOA3" s="232"/>
      <c r="TOI3" s="228"/>
      <c r="TON3" s="232"/>
      <c r="TOV3" s="228"/>
      <c r="TPA3" s="232"/>
      <c r="TPI3" s="228"/>
      <c r="TPN3" s="232"/>
      <c r="TPV3" s="228"/>
      <c r="TQA3" s="232"/>
      <c r="TQI3" s="228"/>
      <c r="TQN3" s="232"/>
      <c r="TQV3" s="228"/>
      <c r="TRA3" s="232"/>
      <c r="TRI3" s="228"/>
      <c r="TRN3" s="232"/>
      <c r="TRV3" s="228"/>
      <c r="TSA3" s="232"/>
      <c r="TSI3" s="228"/>
      <c r="TSN3" s="232"/>
      <c r="TSV3" s="228"/>
      <c r="TTA3" s="232"/>
      <c r="TTI3" s="228"/>
      <c r="TTN3" s="232"/>
      <c r="TTV3" s="228"/>
      <c r="TUA3" s="232"/>
      <c r="TUI3" s="228"/>
      <c r="TUN3" s="232"/>
      <c r="TUV3" s="228"/>
      <c r="TVA3" s="232"/>
      <c r="TVI3" s="228"/>
      <c r="TVN3" s="232"/>
      <c r="TVV3" s="228"/>
      <c r="TWA3" s="232"/>
      <c r="TWI3" s="228"/>
      <c r="TWN3" s="232"/>
      <c r="TWV3" s="228"/>
      <c r="TXA3" s="232"/>
      <c r="TXI3" s="228"/>
      <c r="TXN3" s="232"/>
      <c r="TXV3" s="228"/>
      <c r="TYA3" s="232"/>
      <c r="TYI3" s="228"/>
      <c r="TYN3" s="232"/>
      <c r="TYV3" s="228"/>
      <c r="TZA3" s="232"/>
      <c r="TZI3" s="228"/>
      <c r="TZN3" s="232"/>
      <c r="TZV3" s="228"/>
      <c r="UAA3" s="232"/>
      <c r="UAI3" s="228"/>
      <c r="UAN3" s="232"/>
      <c r="UAV3" s="228"/>
      <c r="UBA3" s="232"/>
      <c r="UBI3" s="228"/>
      <c r="UBN3" s="232"/>
      <c r="UBV3" s="228"/>
      <c r="UCA3" s="232"/>
      <c r="UCI3" s="228"/>
      <c r="UCN3" s="232"/>
      <c r="UCV3" s="228"/>
      <c r="UDA3" s="232"/>
      <c r="UDI3" s="228"/>
      <c r="UDN3" s="232"/>
      <c r="UDV3" s="228"/>
      <c r="UEA3" s="232"/>
      <c r="UEI3" s="228"/>
      <c r="UEN3" s="232"/>
      <c r="UEV3" s="228"/>
      <c r="UFA3" s="232"/>
      <c r="UFI3" s="228"/>
      <c r="UFN3" s="232"/>
      <c r="UFV3" s="228"/>
      <c r="UGA3" s="232"/>
      <c r="UGI3" s="228"/>
      <c r="UGN3" s="232"/>
      <c r="UGV3" s="228"/>
      <c r="UHA3" s="232"/>
      <c r="UHI3" s="228"/>
      <c r="UHN3" s="232"/>
      <c r="UHV3" s="228"/>
      <c r="UIA3" s="232"/>
      <c r="UII3" s="228"/>
      <c r="UIN3" s="232"/>
      <c r="UIV3" s="228"/>
      <c r="UJA3" s="232"/>
      <c r="UJI3" s="228"/>
      <c r="UJN3" s="232"/>
      <c r="UJV3" s="228"/>
      <c r="UKA3" s="232"/>
      <c r="UKI3" s="228"/>
      <c r="UKN3" s="232"/>
      <c r="UKV3" s="228"/>
      <c r="ULA3" s="232"/>
      <c r="ULI3" s="228"/>
      <c r="ULN3" s="232"/>
      <c r="ULV3" s="228"/>
      <c r="UMA3" s="232"/>
      <c r="UMI3" s="228"/>
      <c r="UMN3" s="232"/>
      <c r="UMV3" s="228"/>
      <c r="UNA3" s="232"/>
      <c r="UNI3" s="228"/>
      <c r="UNN3" s="232"/>
      <c r="UNV3" s="228"/>
      <c r="UOA3" s="232"/>
      <c r="UOI3" s="228"/>
      <c r="UON3" s="232"/>
      <c r="UOV3" s="228"/>
      <c r="UPA3" s="232"/>
      <c r="UPI3" s="228"/>
      <c r="UPN3" s="232"/>
      <c r="UPV3" s="228"/>
      <c r="UQA3" s="232"/>
      <c r="UQI3" s="228"/>
      <c r="UQN3" s="232"/>
      <c r="UQV3" s="228"/>
      <c r="URA3" s="232"/>
      <c r="URI3" s="228"/>
      <c r="URN3" s="232"/>
      <c r="URV3" s="228"/>
      <c r="USA3" s="232"/>
      <c r="USI3" s="228"/>
      <c r="USN3" s="232"/>
      <c r="USV3" s="228"/>
      <c r="UTA3" s="232"/>
      <c r="UTI3" s="228"/>
      <c r="UTN3" s="232"/>
      <c r="UTV3" s="228"/>
      <c r="UUA3" s="232"/>
      <c r="UUI3" s="228"/>
      <c r="UUN3" s="232"/>
      <c r="UUV3" s="228"/>
      <c r="UVA3" s="232"/>
      <c r="UVI3" s="228"/>
      <c r="UVN3" s="232"/>
      <c r="UVV3" s="228"/>
      <c r="UWA3" s="232"/>
      <c r="UWI3" s="228"/>
      <c r="UWN3" s="232"/>
      <c r="UWV3" s="228"/>
      <c r="UXA3" s="232"/>
      <c r="UXI3" s="228"/>
      <c r="UXN3" s="232"/>
      <c r="UXV3" s="228"/>
      <c r="UYA3" s="232"/>
      <c r="UYI3" s="228"/>
      <c r="UYN3" s="232"/>
      <c r="UYV3" s="228"/>
      <c r="UZA3" s="232"/>
      <c r="UZI3" s="228"/>
      <c r="UZN3" s="232"/>
      <c r="UZV3" s="228"/>
      <c r="VAA3" s="232"/>
      <c r="VAI3" s="228"/>
      <c r="VAN3" s="232"/>
      <c r="VAV3" s="228"/>
      <c r="VBA3" s="232"/>
      <c r="VBI3" s="228"/>
      <c r="VBN3" s="232"/>
      <c r="VBV3" s="228"/>
      <c r="VCA3" s="232"/>
      <c r="VCI3" s="228"/>
      <c r="VCN3" s="232"/>
      <c r="VCV3" s="228"/>
      <c r="VDA3" s="232"/>
      <c r="VDI3" s="228"/>
      <c r="VDN3" s="232"/>
      <c r="VDV3" s="228"/>
      <c r="VEA3" s="232"/>
      <c r="VEI3" s="228"/>
      <c r="VEN3" s="232"/>
      <c r="VEV3" s="228"/>
      <c r="VFA3" s="232"/>
      <c r="VFI3" s="228"/>
      <c r="VFN3" s="232"/>
      <c r="VFV3" s="228"/>
      <c r="VGA3" s="232"/>
      <c r="VGI3" s="228"/>
      <c r="VGN3" s="232"/>
      <c r="VGV3" s="228"/>
      <c r="VHA3" s="232"/>
      <c r="VHI3" s="228"/>
      <c r="VHN3" s="232"/>
      <c r="VHV3" s="228"/>
      <c r="VIA3" s="232"/>
      <c r="VII3" s="228"/>
      <c r="VIN3" s="232"/>
      <c r="VIV3" s="228"/>
      <c r="VJA3" s="232"/>
      <c r="VJI3" s="228"/>
      <c r="VJN3" s="232"/>
      <c r="VJV3" s="228"/>
      <c r="VKA3" s="232"/>
      <c r="VKI3" s="228"/>
      <c r="VKN3" s="232"/>
      <c r="VKV3" s="228"/>
      <c r="VLA3" s="232"/>
      <c r="VLI3" s="228"/>
      <c r="VLN3" s="232"/>
      <c r="VLV3" s="228"/>
      <c r="VMA3" s="232"/>
      <c r="VMI3" s="228"/>
      <c r="VMN3" s="232"/>
      <c r="VMV3" s="228"/>
      <c r="VNA3" s="232"/>
      <c r="VNI3" s="228"/>
      <c r="VNN3" s="232"/>
      <c r="VNV3" s="228"/>
      <c r="VOA3" s="232"/>
      <c r="VOI3" s="228"/>
      <c r="VON3" s="232"/>
      <c r="VOV3" s="228"/>
      <c r="VPA3" s="232"/>
      <c r="VPI3" s="228"/>
      <c r="VPN3" s="232"/>
      <c r="VPV3" s="228"/>
      <c r="VQA3" s="232"/>
      <c r="VQI3" s="228"/>
      <c r="VQN3" s="232"/>
      <c r="VQV3" s="228"/>
      <c r="VRA3" s="232"/>
      <c r="VRI3" s="228"/>
      <c r="VRN3" s="232"/>
      <c r="VRV3" s="228"/>
      <c r="VSA3" s="232"/>
      <c r="VSI3" s="228"/>
      <c r="VSN3" s="232"/>
      <c r="VSV3" s="228"/>
      <c r="VTA3" s="232"/>
      <c r="VTI3" s="228"/>
      <c r="VTN3" s="232"/>
      <c r="VTV3" s="228"/>
      <c r="VUA3" s="232"/>
      <c r="VUI3" s="228"/>
      <c r="VUN3" s="232"/>
      <c r="VUV3" s="228"/>
      <c r="VVA3" s="232"/>
      <c r="VVI3" s="228"/>
      <c r="VVN3" s="232"/>
      <c r="VVV3" s="228"/>
      <c r="VWA3" s="232"/>
      <c r="VWI3" s="228"/>
      <c r="VWN3" s="232"/>
      <c r="VWV3" s="228"/>
      <c r="VXA3" s="232"/>
      <c r="VXI3" s="228"/>
      <c r="VXN3" s="232"/>
      <c r="VXV3" s="228"/>
      <c r="VYA3" s="232"/>
      <c r="VYI3" s="228"/>
      <c r="VYN3" s="232"/>
      <c r="VYV3" s="228"/>
      <c r="VZA3" s="232"/>
      <c r="VZI3" s="228"/>
      <c r="VZN3" s="232"/>
      <c r="VZV3" s="228"/>
      <c r="WAA3" s="232"/>
      <c r="WAI3" s="228"/>
      <c r="WAN3" s="232"/>
      <c r="WAV3" s="228"/>
      <c r="WBA3" s="232"/>
      <c r="WBI3" s="228"/>
      <c r="WBN3" s="232"/>
      <c r="WBV3" s="228"/>
      <c r="WCA3" s="232"/>
      <c r="WCI3" s="228"/>
      <c r="WCN3" s="232"/>
      <c r="WCV3" s="228"/>
      <c r="WDA3" s="232"/>
      <c r="WDI3" s="228"/>
      <c r="WDN3" s="232"/>
      <c r="WDV3" s="228"/>
      <c r="WEA3" s="232"/>
      <c r="WEI3" s="228"/>
      <c r="WEN3" s="232"/>
      <c r="WEV3" s="228"/>
      <c r="WFA3" s="232"/>
      <c r="WFI3" s="228"/>
      <c r="WFN3" s="232"/>
      <c r="WFV3" s="228"/>
      <c r="WGA3" s="232"/>
      <c r="WGI3" s="228"/>
      <c r="WGN3" s="232"/>
      <c r="WGV3" s="228"/>
      <c r="WHA3" s="232"/>
      <c r="WHI3" s="228"/>
      <c r="WHN3" s="232"/>
      <c r="WHV3" s="228"/>
      <c r="WIA3" s="232"/>
      <c r="WII3" s="228"/>
      <c r="WIN3" s="232"/>
      <c r="WIV3" s="228"/>
      <c r="WJA3" s="232"/>
      <c r="WJI3" s="228"/>
      <c r="WJN3" s="232"/>
      <c r="WJV3" s="228"/>
      <c r="WKA3" s="232"/>
      <c r="WKI3" s="228"/>
      <c r="WKN3" s="232"/>
      <c r="WKV3" s="228"/>
      <c r="WLA3" s="232"/>
      <c r="WLI3" s="228"/>
      <c r="WLN3" s="232"/>
      <c r="WLV3" s="228"/>
      <c r="WMA3" s="232"/>
      <c r="WMI3" s="228"/>
      <c r="WMN3" s="232"/>
      <c r="WMV3" s="228"/>
      <c r="WNA3" s="232"/>
      <c r="WNI3" s="228"/>
      <c r="WNN3" s="232"/>
      <c r="WNV3" s="228"/>
      <c r="WOA3" s="232"/>
      <c r="WOI3" s="228"/>
      <c r="WON3" s="232"/>
      <c r="WOV3" s="228"/>
      <c r="WPA3" s="232"/>
      <c r="WPI3" s="228"/>
      <c r="WPN3" s="232"/>
      <c r="WPV3" s="228"/>
      <c r="WQA3" s="232"/>
      <c r="WQI3" s="228"/>
      <c r="WQN3" s="232"/>
      <c r="WQV3" s="228"/>
      <c r="WRA3" s="232"/>
      <c r="WRI3" s="228"/>
      <c r="WRN3" s="232"/>
      <c r="WRV3" s="228"/>
      <c r="WSA3" s="232"/>
      <c r="WSI3" s="228"/>
      <c r="WSN3" s="232"/>
      <c r="WSV3" s="228"/>
      <c r="WTA3" s="232"/>
      <c r="WTI3" s="228"/>
      <c r="WTN3" s="232"/>
      <c r="WTV3" s="228"/>
      <c r="WUA3" s="232"/>
      <c r="WUI3" s="228"/>
      <c r="WUN3" s="232"/>
      <c r="WUV3" s="228"/>
      <c r="WVA3" s="232"/>
      <c r="WVI3" s="228"/>
      <c r="WVN3" s="232"/>
      <c r="WVV3" s="228"/>
      <c r="WWA3" s="232"/>
      <c r="WWI3" s="228"/>
      <c r="WWN3" s="232"/>
      <c r="WWV3" s="228"/>
      <c r="WXA3" s="232"/>
      <c r="WXI3" s="228"/>
      <c r="WXN3" s="232"/>
      <c r="WXV3" s="228"/>
      <c r="WYA3" s="232"/>
      <c r="WYI3" s="228"/>
      <c r="WYN3" s="232"/>
      <c r="WYV3" s="228"/>
      <c r="WZA3" s="232"/>
      <c r="WZI3" s="228"/>
      <c r="WZN3" s="232"/>
      <c r="WZV3" s="228"/>
      <c r="XAA3" s="232"/>
      <c r="XAI3" s="228"/>
      <c r="XAN3" s="232"/>
      <c r="XAV3" s="228"/>
      <c r="XBA3" s="232"/>
      <c r="XBI3" s="228"/>
      <c r="XBN3" s="232"/>
      <c r="XBV3" s="228"/>
      <c r="XCA3" s="232"/>
      <c r="XCI3" s="228"/>
      <c r="XCN3" s="232"/>
      <c r="XCV3" s="228"/>
      <c r="XDA3" s="232"/>
      <c r="XDI3" s="228"/>
      <c r="XDN3" s="232"/>
    </row>
    <row r="4" spans="1:1023 1028:2042 2050:3069 3077:4096 4104:5118 5123:6137 6145:7164 7172:8191 8199:9213 9218:10240 10245:11259 11267:12286 12294:13308 13313:14335 14340:15354 15362:16342" x14ac:dyDescent="0.25">
      <c r="A4" s="227"/>
      <c r="B4" s="228"/>
      <c r="C4" s="228"/>
      <c r="D4" s="228"/>
      <c r="E4" s="228"/>
      <c r="F4" s="228"/>
      <c r="G4" s="228"/>
      <c r="H4" s="228"/>
      <c r="I4" s="228"/>
      <c r="J4" s="228"/>
      <c r="K4" s="228"/>
      <c r="L4" s="228"/>
      <c r="M4" s="228"/>
      <c r="N4" s="229"/>
      <c r="O4" s="229"/>
      <c r="P4" s="230"/>
      <c r="T4" s="230"/>
      <c r="U4" s="230"/>
      <c r="V4" s="230"/>
      <c r="W4" s="230"/>
      <c r="X4" s="230"/>
      <c r="Y4" s="230"/>
      <c r="Z4" s="230"/>
      <c r="AA4" s="230"/>
      <c r="AB4" s="230"/>
      <c r="AC4" s="230"/>
      <c r="AD4" s="230"/>
      <c r="AE4" s="230"/>
      <c r="AF4" s="230"/>
    </row>
    <row r="5" spans="1:1023 1028:2042 2050:3069 3077:4096 4104:5118 5123:6137 6145:7164 7172:8191 8199:9213 9218:10240 10245:11259 11267:12286 12294:13308 13313:14335 14340:15354 15362:16342" s="230" customFormat="1" ht="15" customHeight="1" x14ac:dyDescent="0.25">
      <c r="A5" s="227"/>
      <c r="B5" s="227"/>
      <c r="C5" s="227"/>
      <c r="D5" s="227"/>
      <c r="E5" s="227"/>
      <c r="F5" s="228"/>
      <c r="G5" s="227"/>
      <c r="H5" s="228"/>
      <c r="I5" s="227"/>
      <c r="J5" s="227"/>
      <c r="K5" s="228"/>
      <c r="L5" s="228"/>
      <c r="M5" s="228"/>
      <c r="N5" s="229"/>
      <c r="O5" s="229"/>
    </row>
    <row r="6" spans="1:1023 1028:2042 2050:3069 3077:4096 4104:5118 5123:6137 6145:7164 7172:8191 8199:9213 9218:10240 10245:11259 11267:12286 12294:13308 13313:14335 14340:15354 15362:16342" s="230" customFormat="1" x14ac:dyDescent="0.25">
      <c r="A6" s="227"/>
      <c r="B6" s="227"/>
      <c r="C6" s="227"/>
      <c r="D6" s="227"/>
      <c r="E6" s="227"/>
      <c r="F6" s="228"/>
      <c r="G6" s="227"/>
      <c r="H6" s="228"/>
      <c r="I6" s="227"/>
      <c r="J6" s="227"/>
      <c r="K6" s="228"/>
      <c r="L6" s="228"/>
      <c r="M6" s="228"/>
      <c r="N6" s="229"/>
      <c r="O6" s="229"/>
    </row>
    <row r="7" spans="1:1023 1028:2042 2050:3069 3077:4096 4104:5118 5123:6137 6145:7164 7172:8191 8199:9213 9218:10240 10245:11259 11267:12286 12294:13308 13313:14335 14340:15354 15362:16342" s="230" customFormat="1" x14ac:dyDescent="0.25">
      <c r="A7" s="227"/>
      <c r="B7" s="227"/>
      <c r="C7" s="227"/>
      <c r="D7" s="227"/>
      <c r="E7" s="227"/>
      <c r="F7" s="228"/>
      <c r="G7" s="227"/>
      <c r="H7" s="228"/>
      <c r="I7" s="227"/>
      <c r="J7" s="227"/>
      <c r="K7" s="228"/>
      <c r="L7" s="228"/>
      <c r="M7" s="228"/>
      <c r="N7" s="229"/>
      <c r="O7" s="229"/>
    </row>
    <row r="8" spans="1:1023 1028:2042 2050:3069 3077:4096 4104:5118 5123:6137 6145:7164 7172:8191 8199:9213 9218:10240 10245:11259 11267:12286 12294:13308 13313:14335 14340:15354 15362:16342" s="230" customFormat="1" x14ac:dyDescent="0.25">
      <c r="A8" s="233"/>
      <c r="B8" s="233"/>
      <c r="C8" s="233"/>
      <c r="D8" s="233"/>
      <c r="E8" s="233"/>
      <c r="F8" s="233"/>
      <c r="G8" s="233"/>
      <c r="H8" s="233"/>
      <c r="I8" s="233"/>
      <c r="J8" s="233"/>
      <c r="K8" s="233"/>
      <c r="L8" s="233"/>
    </row>
    <row r="9" spans="1:1023 1028:2042 2050:3069 3077:4096 4104:5118 5123:6137 6145:7164 7172:8191 8199:9213 9218:10240 10245:11259 11267:12286 12294:13308 13313:14335 14340:15354 15362:16342" s="230" customFormat="1" x14ac:dyDescent="0.25">
      <c r="A9" s="233"/>
      <c r="B9" s="233"/>
      <c r="C9" s="233"/>
      <c r="D9" s="233"/>
      <c r="E9" s="233"/>
      <c r="F9" s="233"/>
      <c r="G9" s="233"/>
      <c r="H9" s="233"/>
      <c r="I9" s="233"/>
      <c r="J9" s="233"/>
      <c r="K9" s="233"/>
      <c r="L9" s="233"/>
    </row>
    <row r="10" spans="1:1023 1028:2042 2050:3069 3077:4096 4104:5118 5123:6137 6145:7164 7172:8191 8199:9213 9218:10240 10245:11259 11267:12286 12294:13308 13313:14335 14340:15354 15362:16342" s="230" customFormat="1" x14ac:dyDescent="0.25">
      <c r="A10" s="233"/>
      <c r="B10" s="233"/>
      <c r="C10" s="233"/>
      <c r="D10" s="233"/>
      <c r="E10" s="233"/>
      <c r="F10" s="233"/>
      <c r="G10" s="233"/>
      <c r="H10" s="233"/>
      <c r="I10" s="233"/>
      <c r="J10" s="233"/>
      <c r="K10" s="233"/>
      <c r="L10" s="233"/>
    </row>
    <row r="11" spans="1:1023 1028:2042 2050:3069 3077:4096 4104:5118 5123:6137 6145:7164 7172:8191 8199:9213 9218:10240 10245:11259 11267:12286 12294:13308 13313:14335 14340:15354 15362:16342" s="230" customFormat="1" x14ac:dyDescent="0.25">
      <c r="A11" s="233"/>
      <c r="B11" s="233"/>
      <c r="C11" s="233"/>
      <c r="D11" s="233"/>
      <c r="E11" s="233"/>
      <c r="F11" s="233"/>
      <c r="G11" s="233"/>
      <c r="H11" s="233"/>
      <c r="I11" s="233"/>
      <c r="J11" s="233"/>
      <c r="K11" s="233"/>
      <c r="L11" s="233"/>
    </row>
    <row r="12" spans="1:1023 1028:2042 2050:3069 3077:4096 4104:5118 5123:6137 6145:7164 7172:8191 8199:9213 9218:10240 10245:11259 11267:12286 12294:13308 13313:14335 14340:15354 15362:16342" s="230" customFormat="1" x14ac:dyDescent="0.25">
      <c r="A12" s="233"/>
      <c r="B12" s="233"/>
      <c r="C12" s="233"/>
      <c r="D12" s="233"/>
      <c r="E12" s="233"/>
      <c r="F12" s="233"/>
      <c r="G12" s="233"/>
      <c r="H12" s="233"/>
      <c r="I12" s="233"/>
      <c r="J12" s="233"/>
      <c r="K12" s="233"/>
      <c r="L12" s="233"/>
    </row>
    <row r="13" spans="1:1023 1028:2042 2050:3069 3077:4096 4104:5118 5123:6137 6145:7164 7172:8191 8199:9213 9218:10240 10245:11259 11267:12286 12294:13308 13313:14335 14340:15354 15362:16342" ht="15.75" thickBot="1" x14ac:dyDescent="0.3">
      <c r="A13" s="402" t="s">
        <v>405</v>
      </c>
      <c r="B13" s="403" t="s">
        <v>340</v>
      </c>
      <c r="C13" s="403" t="s">
        <v>406</v>
      </c>
      <c r="D13" s="404">
        <v>1</v>
      </c>
      <c r="E13" s="403" t="s">
        <v>407</v>
      </c>
      <c r="F13" s="405">
        <v>2.2462962962962962E-2</v>
      </c>
      <c r="G13" s="403" t="s">
        <v>338</v>
      </c>
      <c r="H13" s="406">
        <v>2100</v>
      </c>
      <c r="I13" s="406" t="s">
        <v>339</v>
      </c>
      <c r="J13" s="406" t="s">
        <v>341</v>
      </c>
      <c r="K13" s="407">
        <v>2.2685185185185186E-4</v>
      </c>
      <c r="L13" s="406">
        <v>20</v>
      </c>
      <c r="M13" s="403"/>
      <c r="N13" s="403"/>
      <c r="O13" s="229"/>
      <c r="P13" s="230"/>
      <c r="T13" s="230"/>
      <c r="U13" s="230"/>
      <c r="V13" s="230"/>
      <c r="W13" s="230"/>
      <c r="X13" s="230"/>
      <c r="Y13" s="230"/>
      <c r="Z13" s="230"/>
      <c r="AA13" s="230"/>
      <c r="AB13" s="230"/>
      <c r="AC13" s="230"/>
      <c r="AD13" s="230"/>
      <c r="AE13" s="230"/>
      <c r="AF13" s="230"/>
    </row>
    <row r="14" spans="1:1023 1028:2042 2050:3069 3077:4096 4104:5118 5123:6137 6145:7164 7172:8191 8199:9213 9218:10240 10245:11259 11267:12286 12294:13308 13313:14335 14340:15354 15362:16342" s="229" customFormat="1" x14ac:dyDescent="0.25">
      <c r="A14" s="227"/>
      <c r="B14" s="228"/>
      <c r="C14" s="228"/>
      <c r="D14" s="228"/>
      <c r="E14" s="228"/>
      <c r="F14" s="228"/>
      <c r="G14" s="228"/>
      <c r="H14" s="228"/>
      <c r="I14" s="228"/>
      <c r="J14" s="228"/>
      <c r="K14" s="228"/>
      <c r="L14" s="228"/>
      <c r="Q14" s="228"/>
      <c r="V14" s="228"/>
      <c r="AA14" s="232"/>
      <c r="AI14" s="228"/>
      <c r="AN14" s="232"/>
      <c r="AV14" s="228"/>
      <c r="BA14" s="232"/>
      <c r="BI14" s="228"/>
      <c r="BN14" s="232"/>
      <c r="BV14" s="228"/>
      <c r="CA14" s="232"/>
      <c r="CI14" s="228"/>
      <c r="CN14" s="232"/>
      <c r="CV14" s="228"/>
      <c r="DA14" s="232"/>
      <c r="DI14" s="228"/>
      <c r="DN14" s="232"/>
      <c r="DV14" s="228"/>
      <c r="EA14" s="232"/>
      <c r="EI14" s="228"/>
      <c r="EN14" s="232"/>
      <c r="EV14" s="228"/>
      <c r="FA14" s="232"/>
      <c r="FI14" s="228"/>
      <c r="FN14" s="232"/>
      <c r="FV14" s="228"/>
      <c r="GA14" s="232"/>
      <c r="GI14" s="228"/>
      <c r="GN14" s="232"/>
      <c r="GV14" s="228"/>
      <c r="HA14" s="232"/>
      <c r="HI14" s="228"/>
      <c r="HN14" s="232"/>
      <c r="HV14" s="228"/>
      <c r="IA14" s="232"/>
      <c r="II14" s="228"/>
      <c r="IN14" s="232"/>
      <c r="IV14" s="228"/>
      <c r="JA14" s="232"/>
      <c r="JI14" s="228"/>
      <c r="JN14" s="232"/>
      <c r="JV14" s="228"/>
      <c r="KA14" s="232"/>
      <c r="KI14" s="228"/>
      <c r="KN14" s="232"/>
      <c r="KV14" s="228"/>
      <c r="LA14" s="232"/>
      <c r="LI14" s="228"/>
      <c r="LN14" s="232"/>
      <c r="LV14" s="228"/>
      <c r="MA14" s="232"/>
      <c r="MI14" s="228"/>
      <c r="MN14" s="232"/>
      <c r="MV14" s="228"/>
      <c r="NA14" s="232"/>
      <c r="NI14" s="228"/>
      <c r="NN14" s="232"/>
      <c r="NV14" s="228"/>
      <c r="OA14" s="232"/>
      <c r="OI14" s="228"/>
      <c r="ON14" s="232"/>
      <c r="OV14" s="228"/>
      <c r="PA14" s="232"/>
      <c r="PI14" s="228"/>
      <c r="PN14" s="232"/>
      <c r="PV14" s="228"/>
      <c r="QA14" s="232"/>
      <c r="QI14" s="228"/>
      <c r="QN14" s="232"/>
      <c r="QV14" s="228"/>
      <c r="RA14" s="232"/>
      <c r="RI14" s="228"/>
      <c r="RN14" s="232"/>
      <c r="RV14" s="228"/>
      <c r="SA14" s="232"/>
      <c r="SI14" s="228"/>
      <c r="SN14" s="232"/>
      <c r="SV14" s="228"/>
      <c r="TA14" s="232"/>
      <c r="TI14" s="228"/>
      <c r="TN14" s="232"/>
      <c r="TV14" s="228"/>
      <c r="UA14" s="232"/>
      <c r="UI14" s="228"/>
      <c r="UN14" s="232"/>
      <c r="UV14" s="228"/>
      <c r="VA14" s="232"/>
      <c r="VI14" s="228"/>
      <c r="VN14" s="232"/>
      <c r="VV14" s="228"/>
      <c r="WA14" s="232"/>
      <c r="WI14" s="228"/>
      <c r="WN14" s="232"/>
      <c r="WV14" s="228"/>
      <c r="XA14" s="232"/>
      <c r="XI14" s="228"/>
      <c r="XN14" s="232"/>
      <c r="XV14" s="228"/>
      <c r="YA14" s="232"/>
      <c r="YI14" s="228"/>
      <c r="YN14" s="232"/>
      <c r="YV14" s="228"/>
      <c r="ZA14" s="232"/>
      <c r="ZI14" s="228"/>
      <c r="ZN14" s="232"/>
      <c r="ZV14" s="228"/>
      <c r="AAA14" s="232"/>
      <c r="AAI14" s="228"/>
      <c r="AAN14" s="232"/>
      <c r="AAV14" s="228"/>
      <c r="ABA14" s="232"/>
      <c r="ABI14" s="228"/>
      <c r="ABN14" s="232"/>
      <c r="ABV14" s="228"/>
      <c r="ACA14" s="232"/>
      <c r="ACI14" s="228"/>
      <c r="ACN14" s="232"/>
      <c r="ACV14" s="228"/>
      <c r="ADA14" s="232"/>
      <c r="ADI14" s="228"/>
      <c r="ADN14" s="232"/>
      <c r="ADV14" s="228"/>
      <c r="AEA14" s="232"/>
      <c r="AEI14" s="228"/>
      <c r="AEN14" s="232"/>
      <c r="AEV14" s="228"/>
      <c r="AFA14" s="232"/>
      <c r="AFI14" s="228"/>
      <c r="AFN14" s="232"/>
      <c r="AFV14" s="228"/>
      <c r="AGA14" s="232"/>
      <c r="AGI14" s="228"/>
      <c r="AGN14" s="232"/>
      <c r="AGV14" s="228"/>
      <c r="AHA14" s="232"/>
      <c r="AHI14" s="228"/>
      <c r="AHN14" s="232"/>
      <c r="AHV14" s="228"/>
      <c r="AIA14" s="232"/>
      <c r="AII14" s="228"/>
      <c r="AIN14" s="232"/>
      <c r="AIV14" s="228"/>
      <c r="AJA14" s="232"/>
      <c r="AJI14" s="228"/>
      <c r="AJN14" s="232"/>
      <c r="AJV14" s="228"/>
      <c r="AKA14" s="232"/>
      <c r="AKI14" s="228"/>
      <c r="AKN14" s="232"/>
      <c r="AKV14" s="228"/>
      <c r="ALA14" s="232"/>
      <c r="ALI14" s="228"/>
      <c r="ALN14" s="232"/>
      <c r="ALV14" s="228"/>
      <c r="AMA14" s="232"/>
      <c r="AMI14" s="228"/>
      <c r="AMN14" s="232"/>
      <c r="AMV14" s="228"/>
      <c r="ANA14" s="232"/>
      <c r="ANI14" s="228"/>
      <c r="ANN14" s="232"/>
      <c r="ANV14" s="228"/>
      <c r="AOA14" s="232"/>
      <c r="AOI14" s="228"/>
      <c r="AON14" s="232"/>
      <c r="AOV14" s="228"/>
      <c r="APA14" s="232"/>
      <c r="API14" s="228"/>
      <c r="APN14" s="232"/>
      <c r="APV14" s="228"/>
      <c r="AQA14" s="232"/>
      <c r="AQI14" s="228"/>
      <c r="AQN14" s="232"/>
      <c r="AQV14" s="228"/>
      <c r="ARA14" s="232"/>
      <c r="ARI14" s="228"/>
      <c r="ARN14" s="232"/>
      <c r="ARV14" s="228"/>
      <c r="ASA14" s="232"/>
      <c r="ASI14" s="228"/>
      <c r="ASN14" s="232"/>
      <c r="ASV14" s="228"/>
      <c r="ATA14" s="232"/>
      <c r="ATI14" s="228"/>
      <c r="ATN14" s="232"/>
      <c r="ATV14" s="228"/>
      <c r="AUA14" s="232"/>
      <c r="AUI14" s="228"/>
      <c r="AUN14" s="232"/>
      <c r="AUV14" s="228"/>
      <c r="AVA14" s="232"/>
      <c r="AVI14" s="228"/>
      <c r="AVN14" s="232"/>
      <c r="AVV14" s="228"/>
      <c r="AWA14" s="232"/>
      <c r="AWI14" s="228"/>
      <c r="AWN14" s="232"/>
      <c r="AWV14" s="228"/>
      <c r="AXA14" s="232"/>
      <c r="AXI14" s="228"/>
      <c r="AXN14" s="232"/>
      <c r="AXV14" s="228"/>
      <c r="AYA14" s="232"/>
      <c r="AYI14" s="228"/>
      <c r="AYN14" s="232"/>
      <c r="AYV14" s="228"/>
      <c r="AZA14" s="232"/>
      <c r="AZI14" s="228"/>
      <c r="AZN14" s="232"/>
      <c r="AZV14" s="228"/>
      <c r="BAA14" s="232"/>
      <c r="BAI14" s="228"/>
      <c r="BAN14" s="232"/>
      <c r="BAV14" s="228"/>
      <c r="BBA14" s="232"/>
      <c r="BBI14" s="228"/>
      <c r="BBN14" s="232"/>
      <c r="BBV14" s="228"/>
      <c r="BCA14" s="232"/>
      <c r="BCI14" s="228"/>
      <c r="BCN14" s="232"/>
      <c r="BCV14" s="228"/>
      <c r="BDA14" s="232"/>
      <c r="BDI14" s="228"/>
      <c r="BDN14" s="232"/>
      <c r="BDV14" s="228"/>
      <c r="BEA14" s="232"/>
      <c r="BEI14" s="228"/>
      <c r="BEN14" s="232"/>
      <c r="BEV14" s="228"/>
      <c r="BFA14" s="232"/>
      <c r="BFI14" s="228"/>
      <c r="BFN14" s="232"/>
      <c r="BFV14" s="228"/>
      <c r="BGA14" s="232"/>
      <c r="BGI14" s="228"/>
      <c r="BGN14" s="232"/>
      <c r="BGV14" s="228"/>
      <c r="BHA14" s="232"/>
      <c r="BHI14" s="228"/>
      <c r="BHN14" s="232"/>
      <c r="BHV14" s="228"/>
      <c r="BIA14" s="232"/>
      <c r="BII14" s="228"/>
      <c r="BIN14" s="232"/>
      <c r="BIV14" s="228"/>
      <c r="BJA14" s="232"/>
      <c r="BJI14" s="228"/>
      <c r="BJN14" s="232"/>
      <c r="BJV14" s="228"/>
      <c r="BKA14" s="232"/>
      <c r="BKI14" s="228"/>
      <c r="BKN14" s="232"/>
      <c r="BKV14" s="228"/>
      <c r="BLA14" s="232"/>
      <c r="BLI14" s="228"/>
      <c r="BLN14" s="232"/>
      <c r="BLV14" s="228"/>
      <c r="BMA14" s="232"/>
      <c r="BMI14" s="228"/>
      <c r="BMN14" s="232"/>
      <c r="BMV14" s="228"/>
      <c r="BNA14" s="232"/>
      <c r="BNI14" s="228"/>
      <c r="BNN14" s="232"/>
      <c r="BNV14" s="228"/>
      <c r="BOA14" s="232"/>
      <c r="BOI14" s="228"/>
      <c r="BON14" s="232"/>
      <c r="BOV14" s="228"/>
      <c r="BPA14" s="232"/>
      <c r="BPI14" s="228"/>
      <c r="BPN14" s="232"/>
      <c r="BPV14" s="228"/>
      <c r="BQA14" s="232"/>
      <c r="BQI14" s="228"/>
      <c r="BQN14" s="232"/>
      <c r="BQV14" s="228"/>
      <c r="BRA14" s="232"/>
      <c r="BRI14" s="228"/>
      <c r="BRN14" s="232"/>
      <c r="BRV14" s="228"/>
      <c r="BSA14" s="232"/>
      <c r="BSI14" s="228"/>
      <c r="BSN14" s="232"/>
      <c r="BSV14" s="228"/>
      <c r="BTA14" s="232"/>
      <c r="BTI14" s="228"/>
      <c r="BTN14" s="232"/>
      <c r="BTV14" s="228"/>
      <c r="BUA14" s="232"/>
      <c r="BUI14" s="228"/>
      <c r="BUN14" s="232"/>
      <c r="BUV14" s="228"/>
      <c r="BVA14" s="232"/>
      <c r="BVI14" s="228"/>
      <c r="BVN14" s="232"/>
      <c r="BVV14" s="228"/>
      <c r="BWA14" s="232"/>
      <c r="BWI14" s="228"/>
      <c r="BWN14" s="232"/>
      <c r="BWV14" s="228"/>
      <c r="BXA14" s="232"/>
      <c r="BXI14" s="228"/>
      <c r="BXN14" s="232"/>
      <c r="BXV14" s="228"/>
      <c r="BYA14" s="232"/>
      <c r="BYI14" s="228"/>
      <c r="BYN14" s="232"/>
      <c r="BYV14" s="228"/>
      <c r="BZA14" s="232"/>
      <c r="BZI14" s="228"/>
      <c r="BZN14" s="232"/>
      <c r="BZV14" s="228"/>
      <c r="CAA14" s="232"/>
      <c r="CAI14" s="228"/>
      <c r="CAN14" s="232"/>
      <c r="CAV14" s="228"/>
      <c r="CBA14" s="232"/>
      <c r="CBI14" s="228"/>
      <c r="CBN14" s="232"/>
      <c r="CBV14" s="228"/>
      <c r="CCA14" s="232"/>
      <c r="CCI14" s="228"/>
      <c r="CCN14" s="232"/>
      <c r="CCV14" s="228"/>
      <c r="CDA14" s="232"/>
      <c r="CDI14" s="228"/>
      <c r="CDN14" s="232"/>
      <c r="CDV14" s="228"/>
      <c r="CEA14" s="232"/>
      <c r="CEI14" s="228"/>
      <c r="CEN14" s="232"/>
      <c r="CEV14" s="228"/>
      <c r="CFA14" s="232"/>
      <c r="CFI14" s="228"/>
      <c r="CFN14" s="232"/>
      <c r="CFV14" s="228"/>
      <c r="CGA14" s="232"/>
      <c r="CGI14" s="228"/>
      <c r="CGN14" s="232"/>
      <c r="CGV14" s="228"/>
      <c r="CHA14" s="232"/>
      <c r="CHI14" s="228"/>
      <c r="CHN14" s="232"/>
      <c r="CHV14" s="228"/>
      <c r="CIA14" s="232"/>
      <c r="CII14" s="228"/>
      <c r="CIN14" s="232"/>
      <c r="CIV14" s="228"/>
      <c r="CJA14" s="232"/>
      <c r="CJI14" s="228"/>
      <c r="CJN14" s="232"/>
      <c r="CJV14" s="228"/>
      <c r="CKA14" s="232"/>
      <c r="CKI14" s="228"/>
      <c r="CKN14" s="232"/>
      <c r="CKV14" s="228"/>
      <c r="CLA14" s="232"/>
      <c r="CLI14" s="228"/>
      <c r="CLN14" s="232"/>
      <c r="CLV14" s="228"/>
      <c r="CMA14" s="232"/>
      <c r="CMI14" s="228"/>
      <c r="CMN14" s="232"/>
      <c r="CMV14" s="228"/>
      <c r="CNA14" s="232"/>
      <c r="CNI14" s="228"/>
      <c r="CNN14" s="232"/>
      <c r="CNV14" s="228"/>
      <c r="COA14" s="232"/>
      <c r="COI14" s="228"/>
      <c r="CON14" s="232"/>
      <c r="COV14" s="228"/>
      <c r="CPA14" s="232"/>
      <c r="CPI14" s="228"/>
      <c r="CPN14" s="232"/>
      <c r="CPV14" s="228"/>
      <c r="CQA14" s="232"/>
      <c r="CQI14" s="228"/>
      <c r="CQN14" s="232"/>
      <c r="CQV14" s="228"/>
      <c r="CRA14" s="232"/>
      <c r="CRI14" s="228"/>
      <c r="CRN14" s="232"/>
      <c r="CRV14" s="228"/>
      <c r="CSA14" s="232"/>
      <c r="CSI14" s="228"/>
      <c r="CSN14" s="232"/>
      <c r="CSV14" s="228"/>
      <c r="CTA14" s="232"/>
      <c r="CTI14" s="228"/>
      <c r="CTN14" s="232"/>
      <c r="CTV14" s="228"/>
      <c r="CUA14" s="232"/>
      <c r="CUI14" s="228"/>
      <c r="CUN14" s="232"/>
      <c r="CUV14" s="228"/>
      <c r="CVA14" s="232"/>
      <c r="CVI14" s="228"/>
      <c r="CVN14" s="232"/>
      <c r="CVV14" s="228"/>
      <c r="CWA14" s="232"/>
      <c r="CWI14" s="228"/>
      <c r="CWN14" s="232"/>
      <c r="CWV14" s="228"/>
      <c r="CXA14" s="232"/>
      <c r="CXI14" s="228"/>
      <c r="CXN14" s="232"/>
      <c r="CXV14" s="228"/>
      <c r="CYA14" s="232"/>
      <c r="CYI14" s="228"/>
      <c r="CYN14" s="232"/>
      <c r="CYV14" s="228"/>
      <c r="CZA14" s="232"/>
      <c r="CZI14" s="228"/>
      <c r="CZN14" s="232"/>
      <c r="CZV14" s="228"/>
      <c r="DAA14" s="232"/>
      <c r="DAI14" s="228"/>
      <c r="DAN14" s="232"/>
      <c r="DAV14" s="228"/>
      <c r="DBA14" s="232"/>
      <c r="DBI14" s="228"/>
      <c r="DBN14" s="232"/>
      <c r="DBV14" s="228"/>
      <c r="DCA14" s="232"/>
      <c r="DCI14" s="228"/>
      <c r="DCN14" s="232"/>
      <c r="DCV14" s="228"/>
      <c r="DDA14" s="232"/>
      <c r="DDI14" s="228"/>
      <c r="DDN14" s="232"/>
      <c r="DDV14" s="228"/>
      <c r="DEA14" s="232"/>
      <c r="DEI14" s="228"/>
      <c r="DEN14" s="232"/>
      <c r="DEV14" s="228"/>
      <c r="DFA14" s="232"/>
      <c r="DFI14" s="228"/>
      <c r="DFN14" s="232"/>
      <c r="DFV14" s="228"/>
      <c r="DGA14" s="232"/>
      <c r="DGI14" s="228"/>
      <c r="DGN14" s="232"/>
      <c r="DGV14" s="228"/>
      <c r="DHA14" s="232"/>
      <c r="DHI14" s="228"/>
      <c r="DHN14" s="232"/>
      <c r="DHV14" s="228"/>
      <c r="DIA14" s="232"/>
      <c r="DII14" s="228"/>
      <c r="DIN14" s="232"/>
      <c r="DIV14" s="228"/>
      <c r="DJA14" s="232"/>
      <c r="DJI14" s="228"/>
      <c r="DJN14" s="232"/>
      <c r="DJV14" s="228"/>
      <c r="DKA14" s="232"/>
      <c r="DKI14" s="228"/>
      <c r="DKN14" s="232"/>
      <c r="DKV14" s="228"/>
      <c r="DLA14" s="232"/>
      <c r="DLI14" s="228"/>
      <c r="DLN14" s="232"/>
      <c r="DLV14" s="228"/>
      <c r="DMA14" s="232"/>
      <c r="DMI14" s="228"/>
      <c r="DMN14" s="232"/>
      <c r="DMV14" s="228"/>
      <c r="DNA14" s="232"/>
      <c r="DNI14" s="228"/>
      <c r="DNN14" s="232"/>
      <c r="DNV14" s="228"/>
      <c r="DOA14" s="232"/>
      <c r="DOI14" s="228"/>
      <c r="DON14" s="232"/>
      <c r="DOV14" s="228"/>
      <c r="DPA14" s="232"/>
      <c r="DPI14" s="228"/>
      <c r="DPN14" s="232"/>
      <c r="DPV14" s="228"/>
      <c r="DQA14" s="232"/>
      <c r="DQI14" s="228"/>
      <c r="DQN14" s="232"/>
      <c r="DQV14" s="228"/>
      <c r="DRA14" s="232"/>
      <c r="DRI14" s="228"/>
      <c r="DRN14" s="232"/>
      <c r="DRV14" s="228"/>
      <c r="DSA14" s="232"/>
      <c r="DSI14" s="228"/>
      <c r="DSN14" s="232"/>
      <c r="DSV14" s="228"/>
      <c r="DTA14" s="232"/>
      <c r="DTI14" s="228"/>
      <c r="DTN14" s="232"/>
      <c r="DTV14" s="228"/>
      <c r="DUA14" s="232"/>
      <c r="DUI14" s="228"/>
      <c r="DUN14" s="232"/>
      <c r="DUV14" s="228"/>
      <c r="DVA14" s="232"/>
      <c r="DVI14" s="228"/>
      <c r="DVN14" s="232"/>
      <c r="DVV14" s="228"/>
      <c r="DWA14" s="232"/>
      <c r="DWI14" s="228"/>
      <c r="DWN14" s="232"/>
      <c r="DWV14" s="228"/>
      <c r="DXA14" s="232"/>
      <c r="DXI14" s="228"/>
      <c r="DXN14" s="232"/>
      <c r="DXV14" s="228"/>
      <c r="DYA14" s="232"/>
      <c r="DYI14" s="228"/>
      <c r="DYN14" s="232"/>
      <c r="DYV14" s="228"/>
      <c r="DZA14" s="232"/>
      <c r="DZI14" s="228"/>
      <c r="DZN14" s="232"/>
      <c r="DZV14" s="228"/>
      <c r="EAA14" s="232"/>
      <c r="EAI14" s="228"/>
      <c r="EAN14" s="232"/>
      <c r="EAV14" s="228"/>
      <c r="EBA14" s="232"/>
      <c r="EBI14" s="228"/>
      <c r="EBN14" s="232"/>
      <c r="EBV14" s="228"/>
      <c r="ECA14" s="232"/>
      <c r="ECI14" s="228"/>
      <c r="ECN14" s="232"/>
      <c r="ECV14" s="228"/>
      <c r="EDA14" s="232"/>
      <c r="EDI14" s="228"/>
      <c r="EDN14" s="232"/>
      <c r="EDV14" s="228"/>
      <c r="EEA14" s="232"/>
      <c r="EEI14" s="228"/>
      <c r="EEN14" s="232"/>
      <c r="EEV14" s="228"/>
      <c r="EFA14" s="232"/>
      <c r="EFI14" s="228"/>
      <c r="EFN14" s="232"/>
      <c r="EFV14" s="228"/>
      <c r="EGA14" s="232"/>
      <c r="EGI14" s="228"/>
      <c r="EGN14" s="232"/>
      <c r="EGV14" s="228"/>
      <c r="EHA14" s="232"/>
      <c r="EHI14" s="228"/>
      <c r="EHN14" s="232"/>
      <c r="EHV14" s="228"/>
      <c r="EIA14" s="232"/>
      <c r="EII14" s="228"/>
      <c r="EIN14" s="232"/>
      <c r="EIV14" s="228"/>
      <c r="EJA14" s="232"/>
      <c r="EJI14" s="228"/>
      <c r="EJN14" s="232"/>
      <c r="EJV14" s="228"/>
      <c r="EKA14" s="232"/>
      <c r="EKI14" s="228"/>
      <c r="EKN14" s="232"/>
      <c r="EKV14" s="228"/>
      <c r="ELA14" s="232"/>
      <c r="ELI14" s="228"/>
      <c r="ELN14" s="232"/>
      <c r="ELV14" s="228"/>
      <c r="EMA14" s="232"/>
      <c r="EMI14" s="228"/>
      <c r="EMN14" s="232"/>
      <c r="EMV14" s="228"/>
      <c r="ENA14" s="232"/>
      <c r="ENI14" s="228"/>
      <c r="ENN14" s="232"/>
      <c r="ENV14" s="228"/>
      <c r="EOA14" s="232"/>
      <c r="EOI14" s="228"/>
      <c r="EON14" s="232"/>
      <c r="EOV14" s="228"/>
      <c r="EPA14" s="232"/>
      <c r="EPI14" s="228"/>
      <c r="EPN14" s="232"/>
      <c r="EPV14" s="228"/>
      <c r="EQA14" s="232"/>
      <c r="EQI14" s="228"/>
      <c r="EQN14" s="232"/>
      <c r="EQV14" s="228"/>
      <c r="ERA14" s="232"/>
      <c r="ERI14" s="228"/>
      <c r="ERN14" s="232"/>
      <c r="ERV14" s="228"/>
      <c r="ESA14" s="232"/>
      <c r="ESI14" s="228"/>
      <c r="ESN14" s="232"/>
      <c r="ESV14" s="228"/>
      <c r="ETA14" s="232"/>
      <c r="ETI14" s="228"/>
      <c r="ETN14" s="232"/>
      <c r="ETV14" s="228"/>
      <c r="EUA14" s="232"/>
      <c r="EUI14" s="228"/>
      <c r="EUN14" s="232"/>
      <c r="EUV14" s="228"/>
      <c r="EVA14" s="232"/>
      <c r="EVI14" s="228"/>
      <c r="EVN14" s="232"/>
      <c r="EVV14" s="228"/>
      <c r="EWA14" s="232"/>
      <c r="EWI14" s="228"/>
      <c r="EWN14" s="232"/>
      <c r="EWV14" s="228"/>
      <c r="EXA14" s="232"/>
      <c r="EXI14" s="228"/>
      <c r="EXN14" s="232"/>
      <c r="EXV14" s="228"/>
      <c r="EYA14" s="232"/>
      <c r="EYI14" s="228"/>
      <c r="EYN14" s="232"/>
      <c r="EYV14" s="228"/>
      <c r="EZA14" s="232"/>
      <c r="EZI14" s="228"/>
      <c r="EZN14" s="232"/>
      <c r="EZV14" s="228"/>
      <c r="FAA14" s="232"/>
      <c r="FAI14" s="228"/>
      <c r="FAN14" s="232"/>
      <c r="FAV14" s="228"/>
      <c r="FBA14" s="232"/>
      <c r="FBI14" s="228"/>
      <c r="FBN14" s="232"/>
      <c r="FBV14" s="228"/>
      <c r="FCA14" s="232"/>
      <c r="FCI14" s="228"/>
      <c r="FCN14" s="232"/>
      <c r="FCV14" s="228"/>
      <c r="FDA14" s="232"/>
      <c r="FDI14" s="228"/>
      <c r="FDN14" s="232"/>
      <c r="FDV14" s="228"/>
      <c r="FEA14" s="232"/>
      <c r="FEI14" s="228"/>
      <c r="FEN14" s="232"/>
      <c r="FEV14" s="228"/>
      <c r="FFA14" s="232"/>
      <c r="FFI14" s="228"/>
      <c r="FFN14" s="232"/>
      <c r="FFV14" s="228"/>
      <c r="FGA14" s="232"/>
      <c r="FGI14" s="228"/>
      <c r="FGN14" s="232"/>
      <c r="FGV14" s="228"/>
      <c r="FHA14" s="232"/>
      <c r="FHI14" s="228"/>
      <c r="FHN14" s="232"/>
      <c r="FHV14" s="228"/>
      <c r="FIA14" s="232"/>
      <c r="FII14" s="228"/>
      <c r="FIN14" s="232"/>
      <c r="FIV14" s="228"/>
      <c r="FJA14" s="232"/>
      <c r="FJI14" s="228"/>
      <c r="FJN14" s="232"/>
      <c r="FJV14" s="228"/>
      <c r="FKA14" s="232"/>
      <c r="FKI14" s="228"/>
      <c r="FKN14" s="232"/>
      <c r="FKV14" s="228"/>
      <c r="FLA14" s="232"/>
      <c r="FLI14" s="228"/>
      <c r="FLN14" s="232"/>
      <c r="FLV14" s="228"/>
      <c r="FMA14" s="232"/>
      <c r="FMI14" s="228"/>
      <c r="FMN14" s="232"/>
      <c r="FMV14" s="228"/>
      <c r="FNA14" s="232"/>
      <c r="FNI14" s="228"/>
      <c r="FNN14" s="232"/>
      <c r="FNV14" s="228"/>
      <c r="FOA14" s="232"/>
      <c r="FOI14" s="228"/>
      <c r="FON14" s="232"/>
      <c r="FOV14" s="228"/>
      <c r="FPA14" s="232"/>
      <c r="FPI14" s="228"/>
      <c r="FPN14" s="232"/>
      <c r="FPV14" s="228"/>
      <c r="FQA14" s="232"/>
      <c r="FQI14" s="228"/>
      <c r="FQN14" s="232"/>
      <c r="FQV14" s="228"/>
      <c r="FRA14" s="232"/>
      <c r="FRI14" s="228"/>
      <c r="FRN14" s="232"/>
      <c r="FRV14" s="228"/>
      <c r="FSA14" s="232"/>
      <c r="FSI14" s="228"/>
      <c r="FSN14" s="232"/>
      <c r="FSV14" s="228"/>
      <c r="FTA14" s="232"/>
      <c r="FTI14" s="228"/>
      <c r="FTN14" s="232"/>
      <c r="FTV14" s="228"/>
      <c r="FUA14" s="232"/>
      <c r="FUI14" s="228"/>
      <c r="FUN14" s="232"/>
      <c r="FUV14" s="228"/>
      <c r="FVA14" s="232"/>
      <c r="FVI14" s="228"/>
      <c r="FVN14" s="232"/>
      <c r="FVV14" s="228"/>
      <c r="FWA14" s="232"/>
      <c r="FWI14" s="228"/>
      <c r="FWN14" s="232"/>
      <c r="FWV14" s="228"/>
      <c r="FXA14" s="232"/>
      <c r="FXI14" s="228"/>
      <c r="FXN14" s="232"/>
      <c r="FXV14" s="228"/>
      <c r="FYA14" s="232"/>
      <c r="FYI14" s="228"/>
      <c r="FYN14" s="232"/>
      <c r="FYV14" s="228"/>
      <c r="FZA14" s="232"/>
      <c r="FZI14" s="228"/>
      <c r="FZN14" s="232"/>
      <c r="FZV14" s="228"/>
      <c r="GAA14" s="232"/>
      <c r="GAI14" s="228"/>
      <c r="GAN14" s="232"/>
      <c r="GAV14" s="228"/>
      <c r="GBA14" s="232"/>
      <c r="GBI14" s="228"/>
      <c r="GBN14" s="232"/>
      <c r="GBV14" s="228"/>
      <c r="GCA14" s="232"/>
      <c r="GCI14" s="228"/>
      <c r="GCN14" s="232"/>
      <c r="GCV14" s="228"/>
      <c r="GDA14" s="232"/>
      <c r="GDI14" s="228"/>
      <c r="GDN14" s="232"/>
      <c r="GDV14" s="228"/>
      <c r="GEA14" s="232"/>
      <c r="GEI14" s="228"/>
      <c r="GEN14" s="232"/>
      <c r="GEV14" s="228"/>
      <c r="GFA14" s="232"/>
      <c r="GFI14" s="228"/>
      <c r="GFN14" s="232"/>
      <c r="GFV14" s="228"/>
      <c r="GGA14" s="232"/>
      <c r="GGI14" s="228"/>
      <c r="GGN14" s="232"/>
      <c r="GGV14" s="228"/>
      <c r="GHA14" s="232"/>
      <c r="GHI14" s="228"/>
      <c r="GHN14" s="232"/>
      <c r="GHV14" s="228"/>
      <c r="GIA14" s="232"/>
      <c r="GII14" s="228"/>
      <c r="GIN14" s="232"/>
      <c r="GIV14" s="228"/>
      <c r="GJA14" s="232"/>
      <c r="GJI14" s="228"/>
      <c r="GJN14" s="232"/>
      <c r="GJV14" s="228"/>
      <c r="GKA14" s="232"/>
      <c r="GKI14" s="228"/>
      <c r="GKN14" s="232"/>
      <c r="GKV14" s="228"/>
      <c r="GLA14" s="232"/>
      <c r="GLI14" s="228"/>
      <c r="GLN14" s="232"/>
      <c r="GLV14" s="228"/>
      <c r="GMA14" s="232"/>
      <c r="GMI14" s="228"/>
      <c r="GMN14" s="232"/>
      <c r="GMV14" s="228"/>
      <c r="GNA14" s="232"/>
      <c r="GNI14" s="228"/>
      <c r="GNN14" s="232"/>
      <c r="GNV14" s="228"/>
      <c r="GOA14" s="232"/>
      <c r="GOI14" s="228"/>
      <c r="GON14" s="232"/>
      <c r="GOV14" s="228"/>
      <c r="GPA14" s="232"/>
      <c r="GPI14" s="228"/>
      <c r="GPN14" s="232"/>
      <c r="GPV14" s="228"/>
      <c r="GQA14" s="232"/>
      <c r="GQI14" s="228"/>
      <c r="GQN14" s="232"/>
      <c r="GQV14" s="228"/>
      <c r="GRA14" s="232"/>
      <c r="GRI14" s="228"/>
      <c r="GRN14" s="232"/>
      <c r="GRV14" s="228"/>
      <c r="GSA14" s="232"/>
      <c r="GSI14" s="228"/>
      <c r="GSN14" s="232"/>
      <c r="GSV14" s="228"/>
      <c r="GTA14" s="232"/>
      <c r="GTI14" s="228"/>
      <c r="GTN14" s="232"/>
      <c r="GTV14" s="228"/>
      <c r="GUA14" s="232"/>
      <c r="GUI14" s="228"/>
      <c r="GUN14" s="232"/>
      <c r="GUV14" s="228"/>
      <c r="GVA14" s="232"/>
      <c r="GVI14" s="228"/>
      <c r="GVN14" s="232"/>
      <c r="GVV14" s="228"/>
      <c r="GWA14" s="232"/>
      <c r="GWI14" s="228"/>
      <c r="GWN14" s="232"/>
      <c r="GWV14" s="228"/>
      <c r="GXA14" s="232"/>
      <c r="GXI14" s="228"/>
      <c r="GXN14" s="232"/>
      <c r="GXV14" s="228"/>
      <c r="GYA14" s="232"/>
      <c r="GYI14" s="228"/>
      <c r="GYN14" s="232"/>
      <c r="GYV14" s="228"/>
      <c r="GZA14" s="232"/>
      <c r="GZI14" s="228"/>
      <c r="GZN14" s="232"/>
      <c r="GZV14" s="228"/>
      <c r="HAA14" s="232"/>
      <c r="HAI14" s="228"/>
      <c r="HAN14" s="232"/>
      <c r="HAV14" s="228"/>
      <c r="HBA14" s="232"/>
      <c r="HBI14" s="228"/>
      <c r="HBN14" s="232"/>
      <c r="HBV14" s="228"/>
      <c r="HCA14" s="232"/>
      <c r="HCI14" s="228"/>
      <c r="HCN14" s="232"/>
      <c r="HCV14" s="228"/>
      <c r="HDA14" s="232"/>
      <c r="HDI14" s="228"/>
      <c r="HDN14" s="232"/>
      <c r="HDV14" s="228"/>
      <c r="HEA14" s="232"/>
      <c r="HEI14" s="228"/>
      <c r="HEN14" s="232"/>
      <c r="HEV14" s="228"/>
      <c r="HFA14" s="232"/>
      <c r="HFI14" s="228"/>
      <c r="HFN14" s="232"/>
      <c r="HFV14" s="228"/>
      <c r="HGA14" s="232"/>
      <c r="HGI14" s="228"/>
      <c r="HGN14" s="232"/>
      <c r="HGV14" s="228"/>
      <c r="HHA14" s="232"/>
      <c r="HHI14" s="228"/>
      <c r="HHN14" s="232"/>
      <c r="HHV14" s="228"/>
      <c r="HIA14" s="232"/>
      <c r="HII14" s="228"/>
      <c r="HIN14" s="232"/>
      <c r="HIV14" s="228"/>
      <c r="HJA14" s="232"/>
      <c r="HJI14" s="228"/>
      <c r="HJN14" s="232"/>
      <c r="HJV14" s="228"/>
      <c r="HKA14" s="232"/>
      <c r="HKI14" s="228"/>
      <c r="HKN14" s="232"/>
      <c r="HKV14" s="228"/>
      <c r="HLA14" s="232"/>
      <c r="HLI14" s="228"/>
      <c r="HLN14" s="232"/>
      <c r="HLV14" s="228"/>
      <c r="HMA14" s="232"/>
      <c r="HMI14" s="228"/>
      <c r="HMN14" s="232"/>
      <c r="HMV14" s="228"/>
      <c r="HNA14" s="232"/>
      <c r="HNI14" s="228"/>
      <c r="HNN14" s="232"/>
      <c r="HNV14" s="228"/>
      <c r="HOA14" s="232"/>
      <c r="HOI14" s="228"/>
      <c r="HON14" s="232"/>
      <c r="HOV14" s="228"/>
      <c r="HPA14" s="232"/>
      <c r="HPI14" s="228"/>
      <c r="HPN14" s="232"/>
      <c r="HPV14" s="228"/>
      <c r="HQA14" s="232"/>
      <c r="HQI14" s="228"/>
      <c r="HQN14" s="232"/>
      <c r="HQV14" s="228"/>
      <c r="HRA14" s="232"/>
      <c r="HRI14" s="228"/>
      <c r="HRN14" s="232"/>
      <c r="HRV14" s="228"/>
      <c r="HSA14" s="232"/>
      <c r="HSI14" s="228"/>
      <c r="HSN14" s="232"/>
      <c r="HSV14" s="228"/>
      <c r="HTA14" s="232"/>
      <c r="HTI14" s="228"/>
      <c r="HTN14" s="232"/>
      <c r="HTV14" s="228"/>
      <c r="HUA14" s="232"/>
      <c r="HUI14" s="228"/>
      <c r="HUN14" s="232"/>
      <c r="HUV14" s="228"/>
      <c r="HVA14" s="232"/>
      <c r="HVI14" s="228"/>
      <c r="HVN14" s="232"/>
      <c r="HVV14" s="228"/>
      <c r="HWA14" s="232"/>
      <c r="HWI14" s="228"/>
      <c r="HWN14" s="232"/>
      <c r="HWV14" s="228"/>
      <c r="HXA14" s="232"/>
      <c r="HXI14" s="228"/>
      <c r="HXN14" s="232"/>
      <c r="HXV14" s="228"/>
      <c r="HYA14" s="232"/>
      <c r="HYI14" s="228"/>
      <c r="HYN14" s="232"/>
      <c r="HYV14" s="228"/>
      <c r="HZA14" s="232"/>
      <c r="HZI14" s="228"/>
      <c r="HZN14" s="232"/>
      <c r="HZV14" s="228"/>
      <c r="IAA14" s="232"/>
      <c r="IAI14" s="228"/>
      <c r="IAN14" s="232"/>
      <c r="IAV14" s="228"/>
      <c r="IBA14" s="232"/>
      <c r="IBI14" s="228"/>
      <c r="IBN14" s="232"/>
      <c r="IBV14" s="228"/>
      <c r="ICA14" s="232"/>
      <c r="ICI14" s="228"/>
      <c r="ICN14" s="232"/>
      <c r="ICV14" s="228"/>
      <c r="IDA14" s="232"/>
      <c r="IDI14" s="228"/>
      <c r="IDN14" s="232"/>
      <c r="IDV14" s="228"/>
      <c r="IEA14" s="232"/>
      <c r="IEI14" s="228"/>
      <c r="IEN14" s="232"/>
      <c r="IEV14" s="228"/>
      <c r="IFA14" s="232"/>
      <c r="IFI14" s="228"/>
      <c r="IFN14" s="232"/>
      <c r="IFV14" s="228"/>
      <c r="IGA14" s="232"/>
      <c r="IGI14" s="228"/>
      <c r="IGN14" s="232"/>
      <c r="IGV14" s="228"/>
      <c r="IHA14" s="232"/>
      <c r="IHI14" s="228"/>
      <c r="IHN14" s="232"/>
      <c r="IHV14" s="228"/>
      <c r="IIA14" s="232"/>
      <c r="III14" s="228"/>
      <c r="IIN14" s="232"/>
      <c r="IIV14" s="228"/>
      <c r="IJA14" s="232"/>
      <c r="IJI14" s="228"/>
      <c r="IJN14" s="232"/>
      <c r="IJV14" s="228"/>
      <c r="IKA14" s="232"/>
      <c r="IKI14" s="228"/>
      <c r="IKN14" s="232"/>
      <c r="IKV14" s="228"/>
      <c r="ILA14" s="232"/>
      <c r="ILI14" s="228"/>
      <c r="ILN14" s="232"/>
      <c r="ILV14" s="228"/>
      <c r="IMA14" s="232"/>
      <c r="IMI14" s="228"/>
      <c r="IMN14" s="232"/>
      <c r="IMV14" s="228"/>
      <c r="INA14" s="232"/>
      <c r="INI14" s="228"/>
      <c r="INN14" s="232"/>
      <c r="INV14" s="228"/>
      <c r="IOA14" s="232"/>
      <c r="IOI14" s="228"/>
      <c r="ION14" s="232"/>
      <c r="IOV14" s="228"/>
      <c r="IPA14" s="232"/>
      <c r="IPI14" s="228"/>
      <c r="IPN14" s="232"/>
      <c r="IPV14" s="228"/>
      <c r="IQA14" s="232"/>
      <c r="IQI14" s="228"/>
      <c r="IQN14" s="232"/>
      <c r="IQV14" s="228"/>
      <c r="IRA14" s="232"/>
      <c r="IRI14" s="228"/>
      <c r="IRN14" s="232"/>
      <c r="IRV14" s="228"/>
      <c r="ISA14" s="232"/>
      <c r="ISI14" s="228"/>
      <c r="ISN14" s="232"/>
      <c r="ISV14" s="228"/>
      <c r="ITA14" s="232"/>
      <c r="ITI14" s="228"/>
      <c r="ITN14" s="232"/>
      <c r="ITV14" s="228"/>
      <c r="IUA14" s="232"/>
      <c r="IUI14" s="228"/>
      <c r="IUN14" s="232"/>
      <c r="IUV14" s="228"/>
      <c r="IVA14" s="232"/>
      <c r="IVI14" s="228"/>
      <c r="IVN14" s="232"/>
      <c r="IVV14" s="228"/>
      <c r="IWA14" s="232"/>
      <c r="IWI14" s="228"/>
      <c r="IWN14" s="232"/>
      <c r="IWV14" s="228"/>
      <c r="IXA14" s="232"/>
      <c r="IXI14" s="228"/>
      <c r="IXN14" s="232"/>
      <c r="IXV14" s="228"/>
      <c r="IYA14" s="232"/>
      <c r="IYI14" s="228"/>
      <c r="IYN14" s="232"/>
      <c r="IYV14" s="228"/>
      <c r="IZA14" s="232"/>
      <c r="IZI14" s="228"/>
      <c r="IZN14" s="232"/>
      <c r="IZV14" s="228"/>
      <c r="JAA14" s="232"/>
      <c r="JAI14" s="228"/>
      <c r="JAN14" s="232"/>
      <c r="JAV14" s="228"/>
      <c r="JBA14" s="232"/>
      <c r="JBI14" s="228"/>
      <c r="JBN14" s="232"/>
      <c r="JBV14" s="228"/>
      <c r="JCA14" s="232"/>
      <c r="JCI14" s="228"/>
      <c r="JCN14" s="232"/>
      <c r="JCV14" s="228"/>
      <c r="JDA14" s="232"/>
      <c r="JDI14" s="228"/>
      <c r="JDN14" s="232"/>
      <c r="JDV14" s="228"/>
      <c r="JEA14" s="232"/>
      <c r="JEI14" s="228"/>
      <c r="JEN14" s="232"/>
      <c r="JEV14" s="228"/>
      <c r="JFA14" s="232"/>
      <c r="JFI14" s="228"/>
      <c r="JFN14" s="232"/>
      <c r="JFV14" s="228"/>
      <c r="JGA14" s="232"/>
      <c r="JGI14" s="228"/>
      <c r="JGN14" s="232"/>
      <c r="JGV14" s="228"/>
      <c r="JHA14" s="232"/>
      <c r="JHI14" s="228"/>
      <c r="JHN14" s="232"/>
      <c r="JHV14" s="228"/>
      <c r="JIA14" s="232"/>
      <c r="JII14" s="228"/>
      <c r="JIN14" s="232"/>
      <c r="JIV14" s="228"/>
      <c r="JJA14" s="232"/>
      <c r="JJI14" s="228"/>
      <c r="JJN14" s="232"/>
      <c r="JJV14" s="228"/>
      <c r="JKA14" s="232"/>
      <c r="JKI14" s="228"/>
      <c r="JKN14" s="232"/>
      <c r="JKV14" s="228"/>
      <c r="JLA14" s="232"/>
      <c r="JLI14" s="228"/>
      <c r="JLN14" s="232"/>
      <c r="JLV14" s="228"/>
      <c r="JMA14" s="232"/>
      <c r="JMI14" s="228"/>
      <c r="JMN14" s="232"/>
      <c r="JMV14" s="228"/>
      <c r="JNA14" s="232"/>
      <c r="JNI14" s="228"/>
      <c r="JNN14" s="232"/>
      <c r="JNV14" s="228"/>
      <c r="JOA14" s="232"/>
      <c r="JOI14" s="228"/>
      <c r="JON14" s="232"/>
      <c r="JOV14" s="228"/>
      <c r="JPA14" s="232"/>
      <c r="JPI14" s="228"/>
      <c r="JPN14" s="232"/>
      <c r="JPV14" s="228"/>
      <c r="JQA14" s="232"/>
      <c r="JQI14" s="228"/>
      <c r="JQN14" s="232"/>
      <c r="JQV14" s="228"/>
      <c r="JRA14" s="232"/>
      <c r="JRI14" s="228"/>
      <c r="JRN14" s="232"/>
      <c r="JRV14" s="228"/>
      <c r="JSA14" s="232"/>
      <c r="JSI14" s="228"/>
      <c r="JSN14" s="232"/>
      <c r="JSV14" s="228"/>
      <c r="JTA14" s="232"/>
      <c r="JTI14" s="228"/>
      <c r="JTN14" s="232"/>
      <c r="JTV14" s="228"/>
      <c r="JUA14" s="232"/>
      <c r="JUI14" s="228"/>
      <c r="JUN14" s="232"/>
      <c r="JUV14" s="228"/>
      <c r="JVA14" s="232"/>
      <c r="JVI14" s="228"/>
      <c r="JVN14" s="232"/>
      <c r="JVV14" s="228"/>
      <c r="JWA14" s="232"/>
      <c r="JWI14" s="228"/>
      <c r="JWN14" s="232"/>
      <c r="JWV14" s="228"/>
      <c r="JXA14" s="232"/>
      <c r="JXI14" s="228"/>
      <c r="JXN14" s="232"/>
      <c r="JXV14" s="228"/>
      <c r="JYA14" s="232"/>
      <c r="JYI14" s="228"/>
      <c r="JYN14" s="232"/>
      <c r="JYV14" s="228"/>
      <c r="JZA14" s="232"/>
      <c r="JZI14" s="228"/>
      <c r="JZN14" s="232"/>
      <c r="JZV14" s="228"/>
      <c r="KAA14" s="232"/>
      <c r="KAI14" s="228"/>
      <c r="KAN14" s="232"/>
      <c r="KAV14" s="228"/>
      <c r="KBA14" s="232"/>
      <c r="KBI14" s="228"/>
      <c r="KBN14" s="232"/>
      <c r="KBV14" s="228"/>
      <c r="KCA14" s="232"/>
      <c r="KCI14" s="228"/>
      <c r="KCN14" s="232"/>
      <c r="KCV14" s="228"/>
      <c r="KDA14" s="232"/>
      <c r="KDI14" s="228"/>
      <c r="KDN14" s="232"/>
      <c r="KDV14" s="228"/>
      <c r="KEA14" s="232"/>
      <c r="KEI14" s="228"/>
      <c r="KEN14" s="232"/>
      <c r="KEV14" s="228"/>
      <c r="KFA14" s="232"/>
      <c r="KFI14" s="228"/>
      <c r="KFN14" s="232"/>
      <c r="KFV14" s="228"/>
      <c r="KGA14" s="232"/>
      <c r="KGI14" s="228"/>
      <c r="KGN14" s="232"/>
      <c r="KGV14" s="228"/>
      <c r="KHA14" s="232"/>
      <c r="KHI14" s="228"/>
      <c r="KHN14" s="232"/>
      <c r="KHV14" s="228"/>
      <c r="KIA14" s="232"/>
      <c r="KII14" s="228"/>
      <c r="KIN14" s="232"/>
      <c r="KIV14" s="228"/>
      <c r="KJA14" s="232"/>
      <c r="KJI14" s="228"/>
      <c r="KJN14" s="232"/>
      <c r="KJV14" s="228"/>
      <c r="KKA14" s="232"/>
      <c r="KKI14" s="228"/>
      <c r="KKN14" s="232"/>
      <c r="KKV14" s="228"/>
      <c r="KLA14" s="232"/>
      <c r="KLI14" s="228"/>
      <c r="KLN14" s="232"/>
      <c r="KLV14" s="228"/>
      <c r="KMA14" s="232"/>
      <c r="KMI14" s="228"/>
      <c r="KMN14" s="232"/>
      <c r="KMV14" s="228"/>
      <c r="KNA14" s="232"/>
      <c r="KNI14" s="228"/>
      <c r="KNN14" s="232"/>
      <c r="KNV14" s="228"/>
      <c r="KOA14" s="232"/>
      <c r="KOI14" s="228"/>
      <c r="KON14" s="232"/>
      <c r="KOV14" s="228"/>
      <c r="KPA14" s="232"/>
      <c r="KPI14" s="228"/>
      <c r="KPN14" s="232"/>
      <c r="KPV14" s="228"/>
      <c r="KQA14" s="232"/>
      <c r="KQI14" s="228"/>
      <c r="KQN14" s="232"/>
      <c r="KQV14" s="228"/>
      <c r="KRA14" s="232"/>
      <c r="KRI14" s="228"/>
      <c r="KRN14" s="232"/>
      <c r="KRV14" s="228"/>
      <c r="KSA14" s="232"/>
      <c r="KSI14" s="228"/>
      <c r="KSN14" s="232"/>
      <c r="KSV14" s="228"/>
      <c r="KTA14" s="232"/>
      <c r="KTI14" s="228"/>
      <c r="KTN14" s="232"/>
      <c r="KTV14" s="228"/>
      <c r="KUA14" s="232"/>
      <c r="KUI14" s="228"/>
      <c r="KUN14" s="232"/>
      <c r="KUV14" s="228"/>
      <c r="KVA14" s="232"/>
      <c r="KVI14" s="228"/>
      <c r="KVN14" s="232"/>
      <c r="KVV14" s="228"/>
      <c r="KWA14" s="232"/>
      <c r="KWI14" s="228"/>
      <c r="KWN14" s="232"/>
      <c r="KWV14" s="228"/>
      <c r="KXA14" s="232"/>
      <c r="KXI14" s="228"/>
      <c r="KXN14" s="232"/>
      <c r="KXV14" s="228"/>
      <c r="KYA14" s="232"/>
      <c r="KYI14" s="228"/>
      <c r="KYN14" s="232"/>
      <c r="KYV14" s="228"/>
      <c r="KZA14" s="232"/>
      <c r="KZI14" s="228"/>
      <c r="KZN14" s="232"/>
      <c r="KZV14" s="228"/>
      <c r="LAA14" s="232"/>
      <c r="LAI14" s="228"/>
      <c r="LAN14" s="232"/>
      <c r="LAV14" s="228"/>
      <c r="LBA14" s="232"/>
      <c r="LBI14" s="228"/>
      <c r="LBN14" s="232"/>
      <c r="LBV14" s="228"/>
      <c r="LCA14" s="232"/>
      <c r="LCI14" s="228"/>
      <c r="LCN14" s="232"/>
      <c r="LCV14" s="228"/>
      <c r="LDA14" s="232"/>
      <c r="LDI14" s="228"/>
      <c r="LDN14" s="232"/>
      <c r="LDV14" s="228"/>
      <c r="LEA14" s="232"/>
      <c r="LEI14" s="228"/>
      <c r="LEN14" s="232"/>
      <c r="LEV14" s="228"/>
      <c r="LFA14" s="232"/>
      <c r="LFI14" s="228"/>
      <c r="LFN14" s="232"/>
      <c r="LFV14" s="228"/>
      <c r="LGA14" s="232"/>
      <c r="LGI14" s="228"/>
      <c r="LGN14" s="232"/>
      <c r="LGV14" s="228"/>
      <c r="LHA14" s="232"/>
      <c r="LHI14" s="228"/>
      <c r="LHN14" s="232"/>
      <c r="LHV14" s="228"/>
      <c r="LIA14" s="232"/>
      <c r="LII14" s="228"/>
      <c r="LIN14" s="232"/>
      <c r="LIV14" s="228"/>
      <c r="LJA14" s="232"/>
      <c r="LJI14" s="228"/>
      <c r="LJN14" s="232"/>
      <c r="LJV14" s="228"/>
      <c r="LKA14" s="232"/>
      <c r="LKI14" s="228"/>
      <c r="LKN14" s="232"/>
      <c r="LKV14" s="228"/>
      <c r="LLA14" s="232"/>
      <c r="LLI14" s="228"/>
      <c r="LLN14" s="232"/>
      <c r="LLV14" s="228"/>
      <c r="LMA14" s="232"/>
      <c r="LMI14" s="228"/>
      <c r="LMN14" s="232"/>
      <c r="LMV14" s="228"/>
      <c r="LNA14" s="232"/>
      <c r="LNI14" s="228"/>
      <c r="LNN14" s="232"/>
      <c r="LNV14" s="228"/>
      <c r="LOA14" s="232"/>
      <c r="LOI14" s="228"/>
      <c r="LON14" s="232"/>
      <c r="LOV14" s="228"/>
      <c r="LPA14" s="232"/>
      <c r="LPI14" s="228"/>
      <c r="LPN14" s="232"/>
      <c r="LPV14" s="228"/>
      <c r="LQA14" s="232"/>
      <c r="LQI14" s="228"/>
      <c r="LQN14" s="232"/>
      <c r="LQV14" s="228"/>
      <c r="LRA14" s="232"/>
      <c r="LRI14" s="228"/>
      <c r="LRN14" s="232"/>
      <c r="LRV14" s="228"/>
      <c r="LSA14" s="232"/>
      <c r="LSI14" s="228"/>
      <c r="LSN14" s="232"/>
      <c r="LSV14" s="228"/>
      <c r="LTA14" s="232"/>
      <c r="LTI14" s="228"/>
      <c r="LTN14" s="232"/>
      <c r="LTV14" s="228"/>
      <c r="LUA14" s="232"/>
      <c r="LUI14" s="228"/>
      <c r="LUN14" s="232"/>
      <c r="LUV14" s="228"/>
      <c r="LVA14" s="232"/>
      <c r="LVI14" s="228"/>
      <c r="LVN14" s="232"/>
      <c r="LVV14" s="228"/>
      <c r="LWA14" s="232"/>
      <c r="LWI14" s="228"/>
      <c r="LWN14" s="232"/>
      <c r="LWV14" s="228"/>
      <c r="LXA14" s="232"/>
      <c r="LXI14" s="228"/>
      <c r="LXN14" s="232"/>
      <c r="LXV14" s="228"/>
      <c r="LYA14" s="232"/>
      <c r="LYI14" s="228"/>
      <c r="LYN14" s="232"/>
      <c r="LYV14" s="228"/>
      <c r="LZA14" s="232"/>
      <c r="LZI14" s="228"/>
      <c r="LZN14" s="232"/>
      <c r="LZV14" s="228"/>
      <c r="MAA14" s="232"/>
      <c r="MAI14" s="228"/>
      <c r="MAN14" s="232"/>
      <c r="MAV14" s="228"/>
      <c r="MBA14" s="232"/>
      <c r="MBI14" s="228"/>
      <c r="MBN14" s="232"/>
      <c r="MBV14" s="228"/>
      <c r="MCA14" s="232"/>
      <c r="MCI14" s="228"/>
      <c r="MCN14" s="232"/>
      <c r="MCV14" s="228"/>
      <c r="MDA14" s="232"/>
      <c r="MDI14" s="228"/>
      <c r="MDN14" s="232"/>
      <c r="MDV14" s="228"/>
      <c r="MEA14" s="232"/>
      <c r="MEI14" s="228"/>
      <c r="MEN14" s="232"/>
      <c r="MEV14" s="228"/>
      <c r="MFA14" s="232"/>
      <c r="MFI14" s="228"/>
      <c r="MFN14" s="232"/>
      <c r="MFV14" s="228"/>
      <c r="MGA14" s="232"/>
      <c r="MGI14" s="228"/>
      <c r="MGN14" s="232"/>
      <c r="MGV14" s="228"/>
      <c r="MHA14" s="232"/>
      <c r="MHI14" s="228"/>
      <c r="MHN14" s="232"/>
      <c r="MHV14" s="228"/>
      <c r="MIA14" s="232"/>
      <c r="MII14" s="228"/>
      <c r="MIN14" s="232"/>
      <c r="MIV14" s="228"/>
      <c r="MJA14" s="232"/>
      <c r="MJI14" s="228"/>
      <c r="MJN14" s="232"/>
      <c r="MJV14" s="228"/>
      <c r="MKA14" s="232"/>
      <c r="MKI14" s="228"/>
      <c r="MKN14" s="232"/>
      <c r="MKV14" s="228"/>
      <c r="MLA14" s="232"/>
      <c r="MLI14" s="228"/>
      <c r="MLN14" s="232"/>
      <c r="MLV14" s="228"/>
      <c r="MMA14" s="232"/>
      <c r="MMI14" s="228"/>
      <c r="MMN14" s="232"/>
      <c r="MMV14" s="228"/>
      <c r="MNA14" s="232"/>
      <c r="MNI14" s="228"/>
      <c r="MNN14" s="232"/>
      <c r="MNV14" s="228"/>
      <c r="MOA14" s="232"/>
      <c r="MOI14" s="228"/>
      <c r="MON14" s="232"/>
      <c r="MOV14" s="228"/>
      <c r="MPA14" s="232"/>
      <c r="MPI14" s="228"/>
      <c r="MPN14" s="232"/>
      <c r="MPV14" s="228"/>
      <c r="MQA14" s="232"/>
      <c r="MQI14" s="228"/>
      <c r="MQN14" s="232"/>
      <c r="MQV14" s="228"/>
      <c r="MRA14" s="232"/>
      <c r="MRI14" s="228"/>
      <c r="MRN14" s="232"/>
      <c r="MRV14" s="228"/>
      <c r="MSA14" s="232"/>
      <c r="MSI14" s="228"/>
      <c r="MSN14" s="232"/>
      <c r="MSV14" s="228"/>
      <c r="MTA14" s="232"/>
      <c r="MTI14" s="228"/>
      <c r="MTN14" s="232"/>
      <c r="MTV14" s="228"/>
      <c r="MUA14" s="232"/>
      <c r="MUI14" s="228"/>
      <c r="MUN14" s="232"/>
      <c r="MUV14" s="228"/>
      <c r="MVA14" s="232"/>
      <c r="MVI14" s="228"/>
      <c r="MVN14" s="232"/>
      <c r="MVV14" s="228"/>
      <c r="MWA14" s="232"/>
      <c r="MWI14" s="228"/>
      <c r="MWN14" s="232"/>
      <c r="MWV14" s="228"/>
      <c r="MXA14" s="232"/>
      <c r="MXI14" s="228"/>
      <c r="MXN14" s="232"/>
      <c r="MXV14" s="228"/>
      <c r="MYA14" s="232"/>
      <c r="MYI14" s="228"/>
      <c r="MYN14" s="232"/>
      <c r="MYV14" s="228"/>
      <c r="MZA14" s="232"/>
      <c r="MZI14" s="228"/>
      <c r="MZN14" s="232"/>
      <c r="MZV14" s="228"/>
      <c r="NAA14" s="232"/>
      <c r="NAI14" s="228"/>
      <c r="NAN14" s="232"/>
      <c r="NAV14" s="228"/>
      <c r="NBA14" s="232"/>
      <c r="NBI14" s="228"/>
      <c r="NBN14" s="232"/>
      <c r="NBV14" s="228"/>
      <c r="NCA14" s="232"/>
      <c r="NCI14" s="228"/>
      <c r="NCN14" s="232"/>
      <c r="NCV14" s="228"/>
      <c r="NDA14" s="232"/>
      <c r="NDI14" s="228"/>
      <c r="NDN14" s="232"/>
      <c r="NDV14" s="228"/>
      <c r="NEA14" s="232"/>
      <c r="NEI14" s="228"/>
      <c r="NEN14" s="232"/>
      <c r="NEV14" s="228"/>
      <c r="NFA14" s="232"/>
      <c r="NFI14" s="228"/>
      <c r="NFN14" s="232"/>
      <c r="NFV14" s="228"/>
      <c r="NGA14" s="232"/>
      <c r="NGI14" s="228"/>
      <c r="NGN14" s="232"/>
      <c r="NGV14" s="228"/>
      <c r="NHA14" s="232"/>
      <c r="NHI14" s="228"/>
      <c r="NHN14" s="232"/>
      <c r="NHV14" s="228"/>
      <c r="NIA14" s="232"/>
      <c r="NII14" s="228"/>
      <c r="NIN14" s="232"/>
      <c r="NIV14" s="228"/>
      <c r="NJA14" s="232"/>
      <c r="NJI14" s="228"/>
      <c r="NJN14" s="232"/>
      <c r="NJV14" s="228"/>
      <c r="NKA14" s="232"/>
      <c r="NKI14" s="228"/>
      <c r="NKN14" s="232"/>
      <c r="NKV14" s="228"/>
      <c r="NLA14" s="232"/>
      <c r="NLI14" s="228"/>
      <c r="NLN14" s="232"/>
      <c r="NLV14" s="228"/>
      <c r="NMA14" s="232"/>
      <c r="NMI14" s="228"/>
      <c r="NMN14" s="232"/>
      <c r="NMV14" s="228"/>
      <c r="NNA14" s="232"/>
      <c r="NNI14" s="228"/>
      <c r="NNN14" s="232"/>
      <c r="NNV14" s="228"/>
      <c r="NOA14" s="232"/>
      <c r="NOI14" s="228"/>
      <c r="NON14" s="232"/>
      <c r="NOV14" s="228"/>
      <c r="NPA14" s="232"/>
      <c r="NPI14" s="228"/>
      <c r="NPN14" s="232"/>
      <c r="NPV14" s="228"/>
      <c r="NQA14" s="232"/>
      <c r="NQI14" s="228"/>
      <c r="NQN14" s="232"/>
      <c r="NQV14" s="228"/>
      <c r="NRA14" s="232"/>
      <c r="NRI14" s="228"/>
      <c r="NRN14" s="232"/>
      <c r="NRV14" s="228"/>
      <c r="NSA14" s="232"/>
      <c r="NSI14" s="228"/>
      <c r="NSN14" s="232"/>
      <c r="NSV14" s="228"/>
      <c r="NTA14" s="232"/>
      <c r="NTI14" s="228"/>
      <c r="NTN14" s="232"/>
      <c r="NTV14" s="228"/>
      <c r="NUA14" s="232"/>
      <c r="NUI14" s="228"/>
      <c r="NUN14" s="232"/>
      <c r="NUV14" s="228"/>
      <c r="NVA14" s="232"/>
      <c r="NVI14" s="228"/>
      <c r="NVN14" s="232"/>
      <c r="NVV14" s="228"/>
      <c r="NWA14" s="232"/>
      <c r="NWI14" s="228"/>
      <c r="NWN14" s="232"/>
      <c r="NWV14" s="228"/>
      <c r="NXA14" s="232"/>
      <c r="NXI14" s="228"/>
      <c r="NXN14" s="232"/>
      <c r="NXV14" s="228"/>
      <c r="NYA14" s="232"/>
      <c r="NYI14" s="228"/>
      <c r="NYN14" s="232"/>
      <c r="NYV14" s="228"/>
      <c r="NZA14" s="232"/>
      <c r="NZI14" s="228"/>
      <c r="NZN14" s="232"/>
      <c r="NZV14" s="228"/>
      <c r="OAA14" s="232"/>
      <c r="OAI14" s="228"/>
      <c r="OAN14" s="232"/>
      <c r="OAV14" s="228"/>
      <c r="OBA14" s="232"/>
      <c r="OBI14" s="228"/>
      <c r="OBN14" s="232"/>
      <c r="OBV14" s="228"/>
      <c r="OCA14" s="232"/>
      <c r="OCI14" s="228"/>
      <c r="OCN14" s="232"/>
      <c r="OCV14" s="228"/>
      <c r="ODA14" s="232"/>
      <c r="ODI14" s="228"/>
      <c r="ODN14" s="232"/>
      <c r="ODV14" s="228"/>
      <c r="OEA14" s="232"/>
      <c r="OEI14" s="228"/>
      <c r="OEN14" s="232"/>
      <c r="OEV14" s="228"/>
      <c r="OFA14" s="232"/>
      <c r="OFI14" s="228"/>
      <c r="OFN14" s="232"/>
      <c r="OFV14" s="228"/>
      <c r="OGA14" s="232"/>
      <c r="OGI14" s="228"/>
      <c r="OGN14" s="232"/>
      <c r="OGV14" s="228"/>
      <c r="OHA14" s="232"/>
      <c r="OHI14" s="228"/>
      <c r="OHN14" s="232"/>
      <c r="OHV14" s="228"/>
      <c r="OIA14" s="232"/>
      <c r="OII14" s="228"/>
      <c r="OIN14" s="232"/>
      <c r="OIV14" s="228"/>
      <c r="OJA14" s="232"/>
      <c r="OJI14" s="228"/>
      <c r="OJN14" s="232"/>
      <c r="OJV14" s="228"/>
      <c r="OKA14" s="232"/>
      <c r="OKI14" s="228"/>
      <c r="OKN14" s="232"/>
      <c r="OKV14" s="228"/>
      <c r="OLA14" s="232"/>
      <c r="OLI14" s="228"/>
      <c r="OLN14" s="232"/>
      <c r="OLV14" s="228"/>
      <c r="OMA14" s="232"/>
      <c r="OMI14" s="228"/>
      <c r="OMN14" s="232"/>
      <c r="OMV14" s="228"/>
      <c r="ONA14" s="232"/>
      <c r="ONI14" s="228"/>
      <c r="ONN14" s="232"/>
      <c r="ONV14" s="228"/>
      <c r="OOA14" s="232"/>
      <c r="OOI14" s="228"/>
      <c r="OON14" s="232"/>
      <c r="OOV14" s="228"/>
      <c r="OPA14" s="232"/>
      <c r="OPI14" s="228"/>
      <c r="OPN14" s="232"/>
      <c r="OPV14" s="228"/>
      <c r="OQA14" s="232"/>
      <c r="OQI14" s="228"/>
      <c r="OQN14" s="232"/>
      <c r="OQV14" s="228"/>
      <c r="ORA14" s="232"/>
      <c r="ORI14" s="228"/>
      <c r="ORN14" s="232"/>
      <c r="ORV14" s="228"/>
      <c r="OSA14" s="232"/>
      <c r="OSI14" s="228"/>
      <c r="OSN14" s="232"/>
      <c r="OSV14" s="228"/>
      <c r="OTA14" s="232"/>
      <c r="OTI14" s="228"/>
      <c r="OTN14" s="232"/>
      <c r="OTV14" s="228"/>
      <c r="OUA14" s="232"/>
      <c r="OUI14" s="228"/>
      <c r="OUN14" s="232"/>
      <c r="OUV14" s="228"/>
      <c r="OVA14" s="232"/>
      <c r="OVI14" s="228"/>
      <c r="OVN14" s="232"/>
      <c r="OVV14" s="228"/>
      <c r="OWA14" s="232"/>
      <c r="OWI14" s="228"/>
      <c r="OWN14" s="232"/>
      <c r="OWV14" s="228"/>
      <c r="OXA14" s="232"/>
      <c r="OXI14" s="228"/>
      <c r="OXN14" s="232"/>
      <c r="OXV14" s="228"/>
      <c r="OYA14" s="232"/>
      <c r="OYI14" s="228"/>
      <c r="OYN14" s="232"/>
      <c r="OYV14" s="228"/>
      <c r="OZA14" s="232"/>
      <c r="OZI14" s="228"/>
      <c r="OZN14" s="232"/>
      <c r="OZV14" s="228"/>
      <c r="PAA14" s="232"/>
      <c r="PAI14" s="228"/>
      <c r="PAN14" s="232"/>
      <c r="PAV14" s="228"/>
      <c r="PBA14" s="232"/>
      <c r="PBI14" s="228"/>
      <c r="PBN14" s="232"/>
      <c r="PBV14" s="228"/>
      <c r="PCA14" s="232"/>
      <c r="PCI14" s="228"/>
      <c r="PCN14" s="232"/>
      <c r="PCV14" s="228"/>
      <c r="PDA14" s="232"/>
      <c r="PDI14" s="228"/>
      <c r="PDN14" s="232"/>
      <c r="PDV14" s="228"/>
      <c r="PEA14" s="232"/>
      <c r="PEI14" s="228"/>
      <c r="PEN14" s="232"/>
      <c r="PEV14" s="228"/>
      <c r="PFA14" s="232"/>
      <c r="PFI14" s="228"/>
      <c r="PFN14" s="232"/>
      <c r="PFV14" s="228"/>
      <c r="PGA14" s="232"/>
      <c r="PGI14" s="228"/>
      <c r="PGN14" s="232"/>
      <c r="PGV14" s="228"/>
      <c r="PHA14" s="232"/>
      <c r="PHI14" s="228"/>
      <c r="PHN14" s="232"/>
      <c r="PHV14" s="228"/>
      <c r="PIA14" s="232"/>
      <c r="PII14" s="228"/>
      <c r="PIN14" s="232"/>
      <c r="PIV14" s="228"/>
      <c r="PJA14" s="232"/>
      <c r="PJI14" s="228"/>
      <c r="PJN14" s="232"/>
      <c r="PJV14" s="228"/>
      <c r="PKA14" s="232"/>
      <c r="PKI14" s="228"/>
      <c r="PKN14" s="232"/>
      <c r="PKV14" s="228"/>
      <c r="PLA14" s="232"/>
      <c r="PLI14" s="228"/>
      <c r="PLN14" s="232"/>
      <c r="PLV14" s="228"/>
      <c r="PMA14" s="232"/>
      <c r="PMI14" s="228"/>
      <c r="PMN14" s="232"/>
      <c r="PMV14" s="228"/>
      <c r="PNA14" s="232"/>
      <c r="PNI14" s="228"/>
      <c r="PNN14" s="232"/>
      <c r="PNV14" s="228"/>
      <c r="POA14" s="232"/>
      <c r="POI14" s="228"/>
      <c r="PON14" s="232"/>
      <c r="POV14" s="228"/>
      <c r="PPA14" s="232"/>
      <c r="PPI14" s="228"/>
      <c r="PPN14" s="232"/>
      <c r="PPV14" s="228"/>
      <c r="PQA14" s="232"/>
      <c r="PQI14" s="228"/>
      <c r="PQN14" s="232"/>
      <c r="PQV14" s="228"/>
      <c r="PRA14" s="232"/>
      <c r="PRI14" s="228"/>
      <c r="PRN14" s="232"/>
      <c r="PRV14" s="228"/>
      <c r="PSA14" s="232"/>
      <c r="PSI14" s="228"/>
      <c r="PSN14" s="232"/>
      <c r="PSV14" s="228"/>
      <c r="PTA14" s="232"/>
      <c r="PTI14" s="228"/>
      <c r="PTN14" s="232"/>
      <c r="PTV14" s="228"/>
      <c r="PUA14" s="232"/>
      <c r="PUI14" s="228"/>
      <c r="PUN14" s="232"/>
      <c r="PUV14" s="228"/>
      <c r="PVA14" s="232"/>
      <c r="PVI14" s="228"/>
      <c r="PVN14" s="232"/>
      <c r="PVV14" s="228"/>
      <c r="PWA14" s="232"/>
      <c r="PWI14" s="228"/>
      <c r="PWN14" s="232"/>
      <c r="PWV14" s="228"/>
      <c r="PXA14" s="232"/>
      <c r="PXI14" s="228"/>
      <c r="PXN14" s="232"/>
      <c r="PXV14" s="228"/>
      <c r="PYA14" s="232"/>
      <c r="PYI14" s="228"/>
      <c r="PYN14" s="232"/>
      <c r="PYV14" s="228"/>
      <c r="PZA14" s="232"/>
      <c r="PZI14" s="228"/>
      <c r="PZN14" s="232"/>
      <c r="PZV14" s="228"/>
      <c r="QAA14" s="232"/>
      <c r="QAI14" s="228"/>
      <c r="QAN14" s="232"/>
      <c r="QAV14" s="228"/>
      <c r="QBA14" s="232"/>
      <c r="QBI14" s="228"/>
      <c r="QBN14" s="232"/>
      <c r="QBV14" s="228"/>
      <c r="QCA14" s="232"/>
      <c r="QCI14" s="228"/>
      <c r="QCN14" s="232"/>
      <c r="QCV14" s="228"/>
      <c r="QDA14" s="232"/>
      <c r="QDI14" s="228"/>
      <c r="QDN14" s="232"/>
      <c r="QDV14" s="228"/>
      <c r="QEA14" s="232"/>
      <c r="QEI14" s="228"/>
      <c r="QEN14" s="232"/>
      <c r="QEV14" s="228"/>
      <c r="QFA14" s="232"/>
      <c r="QFI14" s="228"/>
      <c r="QFN14" s="232"/>
      <c r="QFV14" s="228"/>
      <c r="QGA14" s="232"/>
      <c r="QGI14" s="228"/>
      <c r="QGN14" s="232"/>
      <c r="QGV14" s="228"/>
      <c r="QHA14" s="232"/>
      <c r="QHI14" s="228"/>
      <c r="QHN14" s="232"/>
      <c r="QHV14" s="228"/>
      <c r="QIA14" s="232"/>
      <c r="QII14" s="228"/>
      <c r="QIN14" s="232"/>
      <c r="QIV14" s="228"/>
      <c r="QJA14" s="232"/>
      <c r="QJI14" s="228"/>
      <c r="QJN14" s="232"/>
      <c r="QJV14" s="228"/>
      <c r="QKA14" s="232"/>
      <c r="QKI14" s="228"/>
      <c r="QKN14" s="232"/>
      <c r="QKV14" s="228"/>
      <c r="QLA14" s="232"/>
      <c r="QLI14" s="228"/>
      <c r="QLN14" s="232"/>
      <c r="QLV14" s="228"/>
      <c r="QMA14" s="232"/>
      <c r="QMI14" s="228"/>
      <c r="QMN14" s="232"/>
      <c r="QMV14" s="228"/>
      <c r="QNA14" s="232"/>
      <c r="QNI14" s="228"/>
      <c r="QNN14" s="232"/>
      <c r="QNV14" s="228"/>
      <c r="QOA14" s="232"/>
      <c r="QOI14" s="228"/>
      <c r="QON14" s="232"/>
      <c r="QOV14" s="228"/>
      <c r="QPA14" s="232"/>
      <c r="QPI14" s="228"/>
      <c r="QPN14" s="232"/>
      <c r="QPV14" s="228"/>
      <c r="QQA14" s="232"/>
      <c r="QQI14" s="228"/>
      <c r="QQN14" s="232"/>
      <c r="QQV14" s="228"/>
      <c r="QRA14" s="232"/>
      <c r="QRI14" s="228"/>
      <c r="QRN14" s="232"/>
      <c r="QRV14" s="228"/>
      <c r="QSA14" s="232"/>
      <c r="QSI14" s="228"/>
      <c r="QSN14" s="232"/>
      <c r="QSV14" s="228"/>
      <c r="QTA14" s="232"/>
      <c r="QTI14" s="228"/>
      <c r="QTN14" s="232"/>
      <c r="QTV14" s="228"/>
      <c r="QUA14" s="232"/>
      <c r="QUI14" s="228"/>
      <c r="QUN14" s="232"/>
      <c r="QUV14" s="228"/>
      <c r="QVA14" s="232"/>
      <c r="QVI14" s="228"/>
      <c r="QVN14" s="232"/>
      <c r="QVV14" s="228"/>
      <c r="QWA14" s="232"/>
      <c r="QWI14" s="228"/>
      <c r="QWN14" s="232"/>
      <c r="QWV14" s="228"/>
      <c r="QXA14" s="232"/>
      <c r="QXI14" s="228"/>
      <c r="QXN14" s="232"/>
      <c r="QXV14" s="228"/>
      <c r="QYA14" s="232"/>
      <c r="QYI14" s="228"/>
      <c r="QYN14" s="232"/>
      <c r="QYV14" s="228"/>
      <c r="QZA14" s="232"/>
      <c r="QZI14" s="228"/>
      <c r="QZN14" s="232"/>
      <c r="QZV14" s="228"/>
      <c r="RAA14" s="232"/>
      <c r="RAI14" s="228"/>
      <c r="RAN14" s="232"/>
      <c r="RAV14" s="228"/>
      <c r="RBA14" s="232"/>
      <c r="RBI14" s="228"/>
      <c r="RBN14" s="232"/>
      <c r="RBV14" s="228"/>
      <c r="RCA14" s="232"/>
      <c r="RCI14" s="228"/>
      <c r="RCN14" s="232"/>
      <c r="RCV14" s="228"/>
      <c r="RDA14" s="232"/>
      <c r="RDI14" s="228"/>
      <c r="RDN14" s="232"/>
      <c r="RDV14" s="228"/>
      <c r="REA14" s="232"/>
      <c r="REI14" s="228"/>
      <c r="REN14" s="232"/>
      <c r="REV14" s="228"/>
      <c r="RFA14" s="232"/>
      <c r="RFI14" s="228"/>
      <c r="RFN14" s="232"/>
      <c r="RFV14" s="228"/>
      <c r="RGA14" s="232"/>
      <c r="RGI14" s="228"/>
      <c r="RGN14" s="232"/>
      <c r="RGV14" s="228"/>
      <c r="RHA14" s="232"/>
      <c r="RHI14" s="228"/>
      <c r="RHN14" s="232"/>
      <c r="RHV14" s="228"/>
      <c r="RIA14" s="232"/>
      <c r="RII14" s="228"/>
      <c r="RIN14" s="232"/>
      <c r="RIV14" s="228"/>
      <c r="RJA14" s="232"/>
      <c r="RJI14" s="228"/>
      <c r="RJN14" s="232"/>
      <c r="RJV14" s="228"/>
      <c r="RKA14" s="232"/>
      <c r="RKI14" s="228"/>
      <c r="RKN14" s="232"/>
      <c r="RKV14" s="228"/>
      <c r="RLA14" s="232"/>
      <c r="RLI14" s="228"/>
      <c r="RLN14" s="232"/>
      <c r="RLV14" s="228"/>
      <c r="RMA14" s="232"/>
      <c r="RMI14" s="228"/>
      <c r="RMN14" s="232"/>
      <c r="RMV14" s="228"/>
      <c r="RNA14" s="232"/>
      <c r="RNI14" s="228"/>
      <c r="RNN14" s="232"/>
      <c r="RNV14" s="228"/>
      <c r="ROA14" s="232"/>
      <c r="ROI14" s="228"/>
      <c r="RON14" s="232"/>
      <c r="ROV14" s="228"/>
      <c r="RPA14" s="232"/>
      <c r="RPI14" s="228"/>
      <c r="RPN14" s="232"/>
      <c r="RPV14" s="228"/>
      <c r="RQA14" s="232"/>
      <c r="RQI14" s="228"/>
      <c r="RQN14" s="232"/>
      <c r="RQV14" s="228"/>
      <c r="RRA14" s="232"/>
      <c r="RRI14" s="228"/>
      <c r="RRN14" s="232"/>
      <c r="RRV14" s="228"/>
      <c r="RSA14" s="232"/>
      <c r="RSI14" s="228"/>
      <c r="RSN14" s="232"/>
      <c r="RSV14" s="228"/>
      <c r="RTA14" s="232"/>
      <c r="RTI14" s="228"/>
      <c r="RTN14" s="232"/>
      <c r="RTV14" s="228"/>
      <c r="RUA14" s="232"/>
      <c r="RUI14" s="228"/>
      <c r="RUN14" s="232"/>
      <c r="RUV14" s="228"/>
      <c r="RVA14" s="232"/>
      <c r="RVI14" s="228"/>
      <c r="RVN14" s="232"/>
      <c r="RVV14" s="228"/>
      <c r="RWA14" s="232"/>
      <c r="RWI14" s="228"/>
      <c r="RWN14" s="232"/>
      <c r="RWV14" s="228"/>
      <c r="RXA14" s="232"/>
      <c r="RXI14" s="228"/>
      <c r="RXN14" s="232"/>
      <c r="RXV14" s="228"/>
      <c r="RYA14" s="232"/>
      <c r="RYI14" s="228"/>
      <c r="RYN14" s="232"/>
      <c r="RYV14" s="228"/>
      <c r="RZA14" s="232"/>
      <c r="RZI14" s="228"/>
      <c r="RZN14" s="232"/>
      <c r="RZV14" s="228"/>
      <c r="SAA14" s="232"/>
      <c r="SAI14" s="228"/>
      <c r="SAN14" s="232"/>
      <c r="SAV14" s="228"/>
      <c r="SBA14" s="232"/>
      <c r="SBI14" s="228"/>
      <c r="SBN14" s="232"/>
      <c r="SBV14" s="228"/>
      <c r="SCA14" s="232"/>
      <c r="SCI14" s="228"/>
      <c r="SCN14" s="232"/>
      <c r="SCV14" s="228"/>
      <c r="SDA14" s="232"/>
      <c r="SDI14" s="228"/>
      <c r="SDN14" s="232"/>
      <c r="SDV14" s="228"/>
      <c r="SEA14" s="232"/>
      <c r="SEI14" s="228"/>
      <c r="SEN14" s="232"/>
      <c r="SEV14" s="228"/>
      <c r="SFA14" s="232"/>
      <c r="SFI14" s="228"/>
      <c r="SFN14" s="232"/>
      <c r="SFV14" s="228"/>
      <c r="SGA14" s="232"/>
      <c r="SGI14" s="228"/>
      <c r="SGN14" s="232"/>
      <c r="SGV14" s="228"/>
      <c r="SHA14" s="232"/>
      <c r="SHI14" s="228"/>
      <c r="SHN14" s="232"/>
      <c r="SHV14" s="228"/>
      <c r="SIA14" s="232"/>
      <c r="SII14" s="228"/>
      <c r="SIN14" s="232"/>
      <c r="SIV14" s="228"/>
      <c r="SJA14" s="232"/>
      <c r="SJI14" s="228"/>
      <c r="SJN14" s="232"/>
      <c r="SJV14" s="228"/>
      <c r="SKA14" s="232"/>
      <c r="SKI14" s="228"/>
      <c r="SKN14" s="232"/>
      <c r="SKV14" s="228"/>
      <c r="SLA14" s="232"/>
      <c r="SLI14" s="228"/>
      <c r="SLN14" s="232"/>
      <c r="SLV14" s="228"/>
      <c r="SMA14" s="232"/>
      <c r="SMI14" s="228"/>
      <c r="SMN14" s="232"/>
      <c r="SMV14" s="228"/>
      <c r="SNA14" s="232"/>
      <c r="SNI14" s="228"/>
      <c r="SNN14" s="232"/>
      <c r="SNV14" s="228"/>
      <c r="SOA14" s="232"/>
      <c r="SOI14" s="228"/>
      <c r="SON14" s="232"/>
      <c r="SOV14" s="228"/>
      <c r="SPA14" s="232"/>
      <c r="SPI14" s="228"/>
      <c r="SPN14" s="232"/>
      <c r="SPV14" s="228"/>
      <c r="SQA14" s="232"/>
      <c r="SQI14" s="228"/>
      <c r="SQN14" s="232"/>
      <c r="SQV14" s="228"/>
      <c r="SRA14" s="232"/>
      <c r="SRI14" s="228"/>
      <c r="SRN14" s="232"/>
      <c r="SRV14" s="228"/>
      <c r="SSA14" s="232"/>
      <c r="SSI14" s="228"/>
      <c r="SSN14" s="232"/>
      <c r="SSV14" s="228"/>
      <c r="STA14" s="232"/>
      <c r="STI14" s="228"/>
      <c r="STN14" s="232"/>
      <c r="STV14" s="228"/>
      <c r="SUA14" s="232"/>
      <c r="SUI14" s="228"/>
      <c r="SUN14" s="232"/>
      <c r="SUV14" s="228"/>
      <c r="SVA14" s="232"/>
      <c r="SVI14" s="228"/>
      <c r="SVN14" s="232"/>
      <c r="SVV14" s="228"/>
      <c r="SWA14" s="232"/>
      <c r="SWI14" s="228"/>
      <c r="SWN14" s="232"/>
      <c r="SWV14" s="228"/>
      <c r="SXA14" s="232"/>
      <c r="SXI14" s="228"/>
      <c r="SXN14" s="232"/>
      <c r="SXV14" s="228"/>
      <c r="SYA14" s="232"/>
      <c r="SYI14" s="228"/>
      <c r="SYN14" s="232"/>
      <c r="SYV14" s="228"/>
      <c r="SZA14" s="232"/>
      <c r="SZI14" s="228"/>
      <c r="SZN14" s="232"/>
      <c r="SZV14" s="228"/>
      <c r="TAA14" s="232"/>
      <c r="TAI14" s="228"/>
      <c r="TAN14" s="232"/>
      <c r="TAV14" s="228"/>
      <c r="TBA14" s="232"/>
      <c r="TBI14" s="228"/>
      <c r="TBN14" s="232"/>
      <c r="TBV14" s="228"/>
      <c r="TCA14" s="232"/>
      <c r="TCI14" s="228"/>
      <c r="TCN14" s="232"/>
      <c r="TCV14" s="228"/>
      <c r="TDA14" s="232"/>
      <c r="TDI14" s="228"/>
      <c r="TDN14" s="232"/>
      <c r="TDV14" s="228"/>
      <c r="TEA14" s="232"/>
      <c r="TEI14" s="228"/>
      <c r="TEN14" s="232"/>
      <c r="TEV14" s="228"/>
      <c r="TFA14" s="232"/>
      <c r="TFI14" s="228"/>
      <c r="TFN14" s="232"/>
      <c r="TFV14" s="228"/>
      <c r="TGA14" s="232"/>
      <c r="TGI14" s="228"/>
      <c r="TGN14" s="232"/>
      <c r="TGV14" s="228"/>
      <c r="THA14" s="232"/>
      <c r="THI14" s="228"/>
      <c r="THN14" s="232"/>
      <c r="THV14" s="228"/>
      <c r="TIA14" s="232"/>
      <c r="TII14" s="228"/>
      <c r="TIN14" s="232"/>
      <c r="TIV14" s="228"/>
      <c r="TJA14" s="232"/>
      <c r="TJI14" s="228"/>
      <c r="TJN14" s="232"/>
      <c r="TJV14" s="228"/>
      <c r="TKA14" s="232"/>
      <c r="TKI14" s="228"/>
      <c r="TKN14" s="232"/>
      <c r="TKV14" s="228"/>
      <c r="TLA14" s="232"/>
      <c r="TLI14" s="228"/>
      <c r="TLN14" s="232"/>
      <c r="TLV14" s="228"/>
      <c r="TMA14" s="232"/>
      <c r="TMI14" s="228"/>
      <c r="TMN14" s="232"/>
      <c r="TMV14" s="228"/>
      <c r="TNA14" s="232"/>
      <c r="TNI14" s="228"/>
      <c r="TNN14" s="232"/>
      <c r="TNV14" s="228"/>
      <c r="TOA14" s="232"/>
      <c r="TOI14" s="228"/>
      <c r="TON14" s="232"/>
      <c r="TOV14" s="228"/>
      <c r="TPA14" s="232"/>
      <c r="TPI14" s="228"/>
      <c r="TPN14" s="232"/>
      <c r="TPV14" s="228"/>
      <c r="TQA14" s="232"/>
      <c r="TQI14" s="228"/>
      <c r="TQN14" s="232"/>
      <c r="TQV14" s="228"/>
      <c r="TRA14" s="232"/>
      <c r="TRI14" s="228"/>
      <c r="TRN14" s="232"/>
      <c r="TRV14" s="228"/>
      <c r="TSA14" s="232"/>
      <c r="TSI14" s="228"/>
      <c r="TSN14" s="232"/>
      <c r="TSV14" s="228"/>
      <c r="TTA14" s="232"/>
      <c r="TTI14" s="228"/>
      <c r="TTN14" s="232"/>
      <c r="TTV14" s="228"/>
      <c r="TUA14" s="232"/>
      <c r="TUI14" s="228"/>
      <c r="TUN14" s="232"/>
      <c r="TUV14" s="228"/>
      <c r="TVA14" s="232"/>
      <c r="TVI14" s="228"/>
      <c r="TVN14" s="232"/>
      <c r="TVV14" s="228"/>
      <c r="TWA14" s="232"/>
      <c r="TWI14" s="228"/>
      <c r="TWN14" s="232"/>
      <c r="TWV14" s="228"/>
      <c r="TXA14" s="232"/>
      <c r="TXI14" s="228"/>
      <c r="TXN14" s="232"/>
      <c r="TXV14" s="228"/>
      <c r="TYA14" s="232"/>
      <c r="TYI14" s="228"/>
      <c r="TYN14" s="232"/>
      <c r="TYV14" s="228"/>
      <c r="TZA14" s="232"/>
      <c r="TZI14" s="228"/>
      <c r="TZN14" s="232"/>
      <c r="TZV14" s="228"/>
      <c r="UAA14" s="232"/>
      <c r="UAI14" s="228"/>
      <c r="UAN14" s="232"/>
      <c r="UAV14" s="228"/>
      <c r="UBA14" s="232"/>
      <c r="UBI14" s="228"/>
      <c r="UBN14" s="232"/>
      <c r="UBV14" s="228"/>
      <c r="UCA14" s="232"/>
      <c r="UCI14" s="228"/>
      <c r="UCN14" s="232"/>
      <c r="UCV14" s="228"/>
      <c r="UDA14" s="232"/>
      <c r="UDI14" s="228"/>
      <c r="UDN14" s="232"/>
      <c r="UDV14" s="228"/>
      <c r="UEA14" s="232"/>
      <c r="UEI14" s="228"/>
      <c r="UEN14" s="232"/>
      <c r="UEV14" s="228"/>
      <c r="UFA14" s="232"/>
      <c r="UFI14" s="228"/>
      <c r="UFN14" s="232"/>
      <c r="UFV14" s="228"/>
      <c r="UGA14" s="232"/>
      <c r="UGI14" s="228"/>
      <c r="UGN14" s="232"/>
      <c r="UGV14" s="228"/>
      <c r="UHA14" s="232"/>
      <c r="UHI14" s="228"/>
      <c r="UHN14" s="232"/>
      <c r="UHV14" s="228"/>
      <c r="UIA14" s="232"/>
      <c r="UII14" s="228"/>
      <c r="UIN14" s="232"/>
      <c r="UIV14" s="228"/>
      <c r="UJA14" s="232"/>
      <c r="UJI14" s="228"/>
      <c r="UJN14" s="232"/>
      <c r="UJV14" s="228"/>
      <c r="UKA14" s="232"/>
      <c r="UKI14" s="228"/>
      <c r="UKN14" s="232"/>
      <c r="UKV14" s="228"/>
      <c r="ULA14" s="232"/>
      <c r="ULI14" s="228"/>
      <c r="ULN14" s="232"/>
      <c r="ULV14" s="228"/>
      <c r="UMA14" s="232"/>
      <c r="UMI14" s="228"/>
      <c r="UMN14" s="232"/>
      <c r="UMV14" s="228"/>
      <c r="UNA14" s="232"/>
      <c r="UNI14" s="228"/>
      <c r="UNN14" s="232"/>
      <c r="UNV14" s="228"/>
      <c r="UOA14" s="232"/>
      <c r="UOI14" s="228"/>
      <c r="UON14" s="232"/>
      <c r="UOV14" s="228"/>
      <c r="UPA14" s="232"/>
      <c r="UPI14" s="228"/>
      <c r="UPN14" s="232"/>
      <c r="UPV14" s="228"/>
      <c r="UQA14" s="232"/>
      <c r="UQI14" s="228"/>
      <c r="UQN14" s="232"/>
      <c r="UQV14" s="228"/>
      <c r="URA14" s="232"/>
      <c r="URI14" s="228"/>
      <c r="URN14" s="232"/>
      <c r="URV14" s="228"/>
      <c r="USA14" s="232"/>
      <c r="USI14" s="228"/>
      <c r="USN14" s="232"/>
      <c r="USV14" s="228"/>
      <c r="UTA14" s="232"/>
      <c r="UTI14" s="228"/>
      <c r="UTN14" s="232"/>
      <c r="UTV14" s="228"/>
      <c r="UUA14" s="232"/>
      <c r="UUI14" s="228"/>
      <c r="UUN14" s="232"/>
      <c r="UUV14" s="228"/>
      <c r="UVA14" s="232"/>
      <c r="UVI14" s="228"/>
      <c r="UVN14" s="232"/>
      <c r="UVV14" s="228"/>
      <c r="UWA14" s="232"/>
      <c r="UWI14" s="228"/>
      <c r="UWN14" s="232"/>
      <c r="UWV14" s="228"/>
      <c r="UXA14" s="232"/>
      <c r="UXI14" s="228"/>
      <c r="UXN14" s="232"/>
      <c r="UXV14" s="228"/>
      <c r="UYA14" s="232"/>
      <c r="UYI14" s="228"/>
      <c r="UYN14" s="232"/>
      <c r="UYV14" s="228"/>
      <c r="UZA14" s="232"/>
      <c r="UZI14" s="228"/>
      <c r="UZN14" s="232"/>
      <c r="UZV14" s="228"/>
      <c r="VAA14" s="232"/>
      <c r="VAI14" s="228"/>
      <c r="VAN14" s="232"/>
      <c r="VAV14" s="228"/>
      <c r="VBA14" s="232"/>
      <c r="VBI14" s="228"/>
      <c r="VBN14" s="232"/>
      <c r="VBV14" s="228"/>
      <c r="VCA14" s="232"/>
      <c r="VCI14" s="228"/>
      <c r="VCN14" s="232"/>
      <c r="VCV14" s="228"/>
      <c r="VDA14" s="232"/>
      <c r="VDI14" s="228"/>
      <c r="VDN14" s="232"/>
      <c r="VDV14" s="228"/>
      <c r="VEA14" s="232"/>
      <c r="VEI14" s="228"/>
      <c r="VEN14" s="232"/>
      <c r="VEV14" s="228"/>
      <c r="VFA14" s="232"/>
      <c r="VFI14" s="228"/>
      <c r="VFN14" s="232"/>
      <c r="VFV14" s="228"/>
      <c r="VGA14" s="232"/>
      <c r="VGI14" s="228"/>
      <c r="VGN14" s="232"/>
      <c r="VGV14" s="228"/>
      <c r="VHA14" s="232"/>
      <c r="VHI14" s="228"/>
      <c r="VHN14" s="232"/>
      <c r="VHV14" s="228"/>
      <c r="VIA14" s="232"/>
      <c r="VII14" s="228"/>
      <c r="VIN14" s="232"/>
      <c r="VIV14" s="228"/>
      <c r="VJA14" s="232"/>
      <c r="VJI14" s="228"/>
      <c r="VJN14" s="232"/>
      <c r="VJV14" s="228"/>
      <c r="VKA14" s="232"/>
      <c r="VKI14" s="228"/>
      <c r="VKN14" s="232"/>
      <c r="VKV14" s="228"/>
      <c r="VLA14" s="232"/>
      <c r="VLI14" s="228"/>
      <c r="VLN14" s="232"/>
      <c r="VLV14" s="228"/>
      <c r="VMA14" s="232"/>
      <c r="VMI14" s="228"/>
      <c r="VMN14" s="232"/>
      <c r="VMV14" s="228"/>
      <c r="VNA14" s="232"/>
      <c r="VNI14" s="228"/>
      <c r="VNN14" s="232"/>
      <c r="VNV14" s="228"/>
      <c r="VOA14" s="232"/>
      <c r="VOI14" s="228"/>
      <c r="VON14" s="232"/>
      <c r="VOV14" s="228"/>
      <c r="VPA14" s="232"/>
      <c r="VPI14" s="228"/>
      <c r="VPN14" s="232"/>
      <c r="VPV14" s="228"/>
      <c r="VQA14" s="232"/>
      <c r="VQI14" s="228"/>
      <c r="VQN14" s="232"/>
      <c r="VQV14" s="228"/>
      <c r="VRA14" s="232"/>
      <c r="VRI14" s="228"/>
      <c r="VRN14" s="232"/>
      <c r="VRV14" s="228"/>
      <c r="VSA14" s="232"/>
      <c r="VSI14" s="228"/>
      <c r="VSN14" s="232"/>
      <c r="VSV14" s="228"/>
      <c r="VTA14" s="232"/>
      <c r="VTI14" s="228"/>
      <c r="VTN14" s="232"/>
      <c r="VTV14" s="228"/>
      <c r="VUA14" s="232"/>
      <c r="VUI14" s="228"/>
      <c r="VUN14" s="232"/>
      <c r="VUV14" s="228"/>
      <c r="VVA14" s="232"/>
      <c r="VVI14" s="228"/>
      <c r="VVN14" s="232"/>
      <c r="VVV14" s="228"/>
      <c r="VWA14" s="232"/>
      <c r="VWI14" s="228"/>
      <c r="VWN14" s="232"/>
      <c r="VWV14" s="228"/>
      <c r="VXA14" s="232"/>
      <c r="VXI14" s="228"/>
      <c r="VXN14" s="232"/>
      <c r="VXV14" s="228"/>
      <c r="VYA14" s="232"/>
      <c r="VYI14" s="228"/>
      <c r="VYN14" s="232"/>
      <c r="VYV14" s="228"/>
      <c r="VZA14" s="232"/>
      <c r="VZI14" s="228"/>
      <c r="VZN14" s="232"/>
      <c r="VZV14" s="228"/>
      <c r="WAA14" s="232"/>
      <c r="WAI14" s="228"/>
      <c r="WAN14" s="232"/>
      <c r="WAV14" s="228"/>
      <c r="WBA14" s="232"/>
      <c r="WBI14" s="228"/>
      <c r="WBN14" s="232"/>
      <c r="WBV14" s="228"/>
      <c r="WCA14" s="232"/>
      <c r="WCI14" s="228"/>
      <c r="WCN14" s="232"/>
      <c r="WCV14" s="228"/>
      <c r="WDA14" s="232"/>
      <c r="WDI14" s="228"/>
      <c r="WDN14" s="232"/>
      <c r="WDV14" s="228"/>
      <c r="WEA14" s="232"/>
      <c r="WEI14" s="228"/>
      <c r="WEN14" s="232"/>
      <c r="WEV14" s="228"/>
      <c r="WFA14" s="232"/>
      <c r="WFI14" s="228"/>
      <c r="WFN14" s="232"/>
      <c r="WFV14" s="228"/>
      <c r="WGA14" s="232"/>
      <c r="WGI14" s="228"/>
      <c r="WGN14" s="232"/>
      <c r="WGV14" s="228"/>
      <c r="WHA14" s="232"/>
      <c r="WHI14" s="228"/>
      <c r="WHN14" s="232"/>
      <c r="WHV14" s="228"/>
      <c r="WIA14" s="232"/>
      <c r="WII14" s="228"/>
      <c r="WIN14" s="232"/>
      <c r="WIV14" s="228"/>
      <c r="WJA14" s="232"/>
      <c r="WJI14" s="228"/>
      <c r="WJN14" s="232"/>
      <c r="WJV14" s="228"/>
      <c r="WKA14" s="232"/>
      <c r="WKI14" s="228"/>
      <c r="WKN14" s="232"/>
      <c r="WKV14" s="228"/>
      <c r="WLA14" s="232"/>
      <c r="WLI14" s="228"/>
      <c r="WLN14" s="232"/>
      <c r="WLV14" s="228"/>
      <c r="WMA14" s="232"/>
      <c r="WMI14" s="228"/>
      <c r="WMN14" s="232"/>
      <c r="WMV14" s="228"/>
      <c r="WNA14" s="232"/>
      <c r="WNI14" s="228"/>
      <c r="WNN14" s="232"/>
      <c r="WNV14" s="228"/>
      <c r="WOA14" s="232"/>
      <c r="WOI14" s="228"/>
      <c r="WON14" s="232"/>
      <c r="WOV14" s="228"/>
      <c r="WPA14" s="232"/>
      <c r="WPI14" s="228"/>
      <c r="WPN14" s="232"/>
      <c r="WPV14" s="228"/>
      <c r="WQA14" s="232"/>
      <c r="WQI14" s="228"/>
      <c r="WQN14" s="232"/>
      <c r="WQV14" s="228"/>
      <c r="WRA14" s="232"/>
      <c r="WRI14" s="228"/>
      <c r="WRN14" s="232"/>
      <c r="WRV14" s="228"/>
      <c r="WSA14" s="232"/>
      <c r="WSI14" s="228"/>
      <c r="WSN14" s="232"/>
      <c r="WSV14" s="228"/>
      <c r="WTA14" s="232"/>
      <c r="WTI14" s="228"/>
      <c r="WTN14" s="232"/>
      <c r="WTV14" s="228"/>
      <c r="WUA14" s="232"/>
      <c r="WUI14" s="228"/>
      <c r="WUN14" s="232"/>
      <c r="WUV14" s="228"/>
      <c r="WVA14" s="232"/>
      <c r="WVI14" s="228"/>
      <c r="WVN14" s="232"/>
      <c r="WVV14" s="228"/>
      <c r="WWA14" s="232"/>
      <c r="WWI14" s="228"/>
      <c r="WWN14" s="232"/>
      <c r="WWV14" s="228"/>
      <c r="WXA14" s="232"/>
      <c r="WXI14" s="228"/>
      <c r="WXN14" s="232"/>
      <c r="WXV14" s="228"/>
      <c r="WYA14" s="232"/>
      <c r="WYI14" s="228"/>
      <c r="WYN14" s="232"/>
      <c r="WYV14" s="228"/>
      <c r="WZA14" s="232"/>
      <c r="WZI14" s="228"/>
      <c r="WZN14" s="232"/>
      <c r="WZV14" s="228"/>
      <c r="XAA14" s="232"/>
      <c r="XAI14" s="228"/>
      <c r="XAN14" s="232"/>
      <c r="XAV14" s="228"/>
      <c r="XBA14" s="232"/>
      <c r="XBI14" s="228"/>
      <c r="XBN14" s="232"/>
      <c r="XBV14" s="228"/>
      <c r="XCA14" s="232"/>
      <c r="XCI14" s="228"/>
      <c r="XCN14" s="232"/>
      <c r="XCV14" s="228"/>
      <c r="XDA14" s="232"/>
      <c r="XDI14" s="228"/>
      <c r="XDN14" s="232"/>
    </row>
    <row r="15" spans="1:1023 1028:2042 2050:3069 3077:4096 4104:5118 5123:6137 6145:7164 7172:8191 8199:9213 9218:10240 10245:11259 11267:12286 12294:13308 13313:14335 14340:15354 15362:16342" x14ac:dyDescent="0.25">
      <c r="A15" s="233"/>
      <c r="B15" s="230"/>
      <c r="C15" s="230"/>
      <c r="D15" s="230"/>
      <c r="E15" s="230"/>
      <c r="F15" s="230"/>
      <c r="G15" s="230"/>
      <c r="H15" s="230"/>
      <c r="I15" s="230"/>
      <c r="J15" s="230"/>
      <c r="K15" s="230"/>
      <c r="L15" s="230"/>
      <c r="M15" s="230"/>
      <c r="N15" s="230"/>
      <c r="O15" s="230"/>
      <c r="P15" s="230"/>
    </row>
    <row r="16" spans="1:1023 1028:2042 2050:3069 3077:4096 4104:5118 5123:6137 6145:7164 7172:8191 8199:9213 9218:10240 10245:11259 11267:12286 12294:13308 13313:14335 14340:15354 15362:16342" s="230" customFormat="1" ht="15.75" thickBot="1" x14ac:dyDescent="0.3">
      <c r="A16" s="233"/>
    </row>
    <row r="17" spans="1:13" s="230" customFormat="1" ht="14.45" customHeight="1" x14ac:dyDescent="0.25">
      <c r="A17" s="233"/>
      <c r="F17" s="301" t="s">
        <v>412</v>
      </c>
      <c r="G17" s="302"/>
      <c r="H17" s="302"/>
      <c r="I17" s="303"/>
    </row>
    <row r="18" spans="1:13" s="230" customFormat="1" x14ac:dyDescent="0.25">
      <c r="A18" s="233"/>
      <c r="F18" s="304"/>
      <c r="G18" s="305"/>
      <c r="H18" s="305"/>
      <c r="I18" s="306"/>
    </row>
    <row r="19" spans="1:13" s="230" customFormat="1" x14ac:dyDescent="0.25">
      <c r="A19" s="233"/>
      <c r="F19" s="304"/>
      <c r="G19" s="305"/>
      <c r="H19" s="305"/>
      <c r="I19" s="306"/>
    </row>
    <row r="20" spans="1:13" s="230" customFormat="1" x14ac:dyDescent="0.25">
      <c r="A20" s="233"/>
      <c r="F20" s="304"/>
      <c r="G20" s="305"/>
      <c r="H20" s="305"/>
      <c r="I20" s="306"/>
    </row>
    <row r="21" spans="1:13" s="230" customFormat="1" x14ac:dyDescent="0.25">
      <c r="A21" s="233"/>
      <c r="F21" s="304"/>
      <c r="G21" s="305"/>
      <c r="H21" s="305"/>
      <c r="I21" s="306"/>
    </row>
    <row r="22" spans="1:13" s="230" customFormat="1" x14ac:dyDescent="0.25">
      <c r="A22" s="233"/>
      <c r="F22" s="304"/>
      <c r="G22" s="305"/>
      <c r="H22" s="305"/>
      <c r="I22" s="306"/>
    </row>
    <row r="23" spans="1:13" s="230" customFormat="1" ht="14.45" customHeight="1" x14ac:dyDescent="0.25">
      <c r="A23" s="233"/>
      <c r="F23" s="304"/>
      <c r="G23" s="305"/>
      <c r="H23" s="305"/>
      <c r="I23" s="306"/>
    </row>
    <row r="24" spans="1:13" s="230" customFormat="1" x14ac:dyDescent="0.25">
      <c r="A24" s="233"/>
      <c r="F24" s="304"/>
      <c r="G24" s="305"/>
      <c r="H24" s="305"/>
      <c r="I24" s="306"/>
    </row>
    <row r="25" spans="1:13" s="230" customFormat="1" ht="15.75" thickBot="1" x14ac:dyDescent="0.3">
      <c r="A25" s="233"/>
      <c r="F25" s="307"/>
      <c r="G25" s="308"/>
      <c r="H25" s="308"/>
      <c r="I25" s="309"/>
    </row>
    <row r="26" spans="1:13" s="230" customFormat="1" ht="15.75" thickBot="1" x14ac:dyDescent="0.3">
      <c r="A26" s="233"/>
    </row>
    <row r="27" spans="1:13" s="230" customFormat="1" ht="15.75" thickBot="1" x14ac:dyDescent="0.3">
      <c r="A27" s="233"/>
      <c r="F27" s="409" t="s">
        <v>413</v>
      </c>
      <c r="G27" s="410" t="s">
        <v>414</v>
      </c>
      <c r="H27" s="410" t="s">
        <v>415</v>
      </c>
      <c r="I27" s="410" t="s">
        <v>416</v>
      </c>
      <c r="J27" s="410" t="s">
        <v>417</v>
      </c>
      <c r="K27" s="410" t="s">
        <v>418</v>
      </c>
      <c r="L27" s="410" t="s">
        <v>419</v>
      </c>
      <c r="M27" s="410" t="s">
        <v>420</v>
      </c>
    </row>
    <row r="28" spans="1:13" s="230" customFormat="1" ht="15.75" thickBot="1" x14ac:dyDescent="0.3">
      <c r="A28" s="233"/>
      <c r="F28" s="411" t="s">
        <v>421</v>
      </c>
      <c r="G28" s="412" t="s">
        <v>422</v>
      </c>
      <c r="H28" s="412" t="s">
        <v>423</v>
      </c>
      <c r="I28" s="412" t="s">
        <v>424</v>
      </c>
      <c r="J28" s="413" t="s">
        <v>425</v>
      </c>
      <c r="K28" s="413">
        <v>351</v>
      </c>
      <c r="L28" s="413">
        <v>30</v>
      </c>
      <c r="M28" s="413">
        <v>3024</v>
      </c>
    </row>
    <row r="29" spans="1:13" s="230" customFormat="1" ht="15.75" thickBot="1" x14ac:dyDescent="0.3">
      <c r="A29" s="233"/>
      <c r="F29" s="414" t="s">
        <v>421</v>
      </c>
      <c r="G29" s="415" t="s">
        <v>422</v>
      </c>
      <c r="H29" s="415" t="s">
        <v>426</v>
      </c>
      <c r="I29" s="415" t="s">
        <v>427</v>
      </c>
      <c r="J29" s="416" t="s">
        <v>425</v>
      </c>
      <c r="K29" s="416">
        <v>339</v>
      </c>
      <c r="L29" s="416">
        <v>30</v>
      </c>
      <c r="M29" s="416">
        <v>10738</v>
      </c>
    </row>
    <row r="30" spans="1:13" s="230" customFormat="1" ht="15.75" thickBot="1" x14ac:dyDescent="0.3">
      <c r="A30" s="233"/>
      <c r="F30" s="411" t="s">
        <v>421</v>
      </c>
      <c r="G30" s="412" t="s">
        <v>422</v>
      </c>
      <c r="H30" s="412" t="s">
        <v>428</v>
      </c>
      <c r="I30" s="412" t="s">
        <v>429</v>
      </c>
      <c r="J30" s="413" t="s">
        <v>430</v>
      </c>
      <c r="K30" s="413">
        <v>351</v>
      </c>
      <c r="L30" s="413">
        <v>38</v>
      </c>
      <c r="M30" s="413">
        <v>3024</v>
      </c>
    </row>
    <row r="31" spans="1:13" s="230" customFormat="1" ht="15.75" thickBot="1" x14ac:dyDescent="0.3">
      <c r="A31" s="233"/>
      <c r="F31" s="414" t="s">
        <v>421</v>
      </c>
      <c r="G31" s="415" t="s">
        <v>422</v>
      </c>
      <c r="H31" s="415" t="s">
        <v>431</v>
      </c>
      <c r="I31" s="415" t="s">
        <v>432</v>
      </c>
      <c r="J31" s="416" t="s">
        <v>430</v>
      </c>
      <c r="K31" s="416">
        <v>340</v>
      </c>
      <c r="L31" s="416">
        <v>38</v>
      </c>
      <c r="M31" s="416">
        <v>10738</v>
      </c>
    </row>
    <row r="32" spans="1:13" s="230" customFormat="1" ht="15.75" thickBot="1" x14ac:dyDescent="0.3">
      <c r="A32" s="233"/>
      <c r="F32" s="411" t="s">
        <v>421</v>
      </c>
      <c r="G32" s="412" t="s">
        <v>433</v>
      </c>
      <c r="H32" s="412" t="s">
        <v>434</v>
      </c>
      <c r="I32" s="412" t="s">
        <v>435</v>
      </c>
      <c r="J32" s="413" t="s">
        <v>430</v>
      </c>
      <c r="K32" s="413">
        <v>358</v>
      </c>
      <c r="L32" s="413">
        <v>39</v>
      </c>
      <c r="M32" s="413">
        <v>3024</v>
      </c>
    </row>
    <row r="33" spans="1:1023 1028:2042 2050:3069 3077:4096 4104:5118 5123:6137 6145:7164 7172:8191 8199:9213 9218:10240 10245:11259 11267:12286 12294:13308 13313:14335 14340:15354 15362:16342" s="230" customFormat="1" ht="15.75" thickBot="1" x14ac:dyDescent="0.3">
      <c r="A33" s="233"/>
      <c r="F33" s="414" t="s">
        <v>421</v>
      </c>
      <c r="G33" s="415" t="s">
        <v>433</v>
      </c>
      <c r="H33" s="415" t="s">
        <v>436</v>
      </c>
      <c r="I33" s="415" t="s">
        <v>437</v>
      </c>
      <c r="J33" s="416" t="s">
        <v>430</v>
      </c>
      <c r="K33" s="416">
        <v>350</v>
      </c>
      <c r="L33" s="416">
        <v>39</v>
      </c>
      <c r="M33" s="416">
        <v>10738</v>
      </c>
    </row>
    <row r="34" spans="1:1023 1028:2042 2050:3069 3077:4096 4104:5118 5123:6137 6145:7164 7172:8191 8199:9213 9218:10240 10245:11259 11267:12286 12294:13308 13313:14335 14340:15354 15362:16342" s="230" customFormat="1" ht="15.75" thickBot="1" x14ac:dyDescent="0.3">
      <c r="A34" s="233"/>
      <c r="F34" s="411" t="s">
        <v>421</v>
      </c>
      <c r="G34" s="412" t="s">
        <v>433</v>
      </c>
      <c r="H34" s="412" t="s">
        <v>438</v>
      </c>
      <c r="I34" s="412" t="s">
        <v>439</v>
      </c>
      <c r="J34" s="413" t="s">
        <v>440</v>
      </c>
      <c r="K34" s="413">
        <v>358</v>
      </c>
      <c r="L34" s="413">
        <v>47</v>
      </c>
      <c r="M34" s="413">
        <v>3024</v>
      </c>
    </row>
    <row r="35" spans="1:1023 1028:2042 2050:3069 3077:4096 4104:5118 5123:6137 6145:7164 7172:8191 8199:9213 9218:10240 10245:11259 11267:12286 12294:13308 13313:14335 14340:15354 15362:16342" s="230" customFormat="1" ht="15.75" thickBot="1" x14ac:dyDescent="0.3">
      <c r="A35" s="233"/>
      <c r="F35" s="414" t="s">
        <v>421</v>
      </c>
      <c r="G35" s="415" t="s">
        <v>433</v>
      </c>
      <c r="H35" s="415" t="s">
        <v>441</v>
      </c>
      <c r="I35" s="415" t="s">
        <v>442</v>
      </c>
      <c r="J35" s="416" t="s">
        <v>440</v>
      </c>
      <c r="K35" s="416">
        <v>350</v>
      </c>
      <c r="L35" s="416">
        <v>47</v>
      </c>
      <c r="M35" s="416">
        <v>10738</v>
      </c>
    </row>
    <row r="36" spans="1:1023 1028:2042 2050:3069 3077:4096 4104:5118 5123:6137 6145:7164 7172:8191 8199:9213 9218:10240 10245:11259 11267:12286 12294:13308 13313:14335 14340:15354 15362:16342" s="230" customFormat="1" ht="15.75" thickBot="1" x14ac:dyDescent="0.3">
      <c r="A36" s="233"/>
      <c r="F36" s="411" t="s">
        <v>421</v>
      </c>
      <c r="G36" s="412" t="s">
        <v>443</v>
      </c>
      <c r="H36" s="412" t="s">
        <v>444</v>
      </c>
      <c r="I36" s="412" t="s">
        <v>445</v>
      </c>
      <c r="J36" s="413" t="s">
        <v>440</v>
      </c>
      <c r="K36" s="413">
        <v>352</v>
      </c>
      <c r="L36" s="413">
        <v>22</v>
      </c>
      <c r="M36" s="413">
        <v>3024</v>
      </c>
    </row>
    <row r="37" spans="1:1023 1028:2042 2050:3069 3077:4096 4104:5118 5123:6137 6145:7164 7172:8191 8199:9213 9218:10240 10245:11259 11267:12286 12294:13308 13313:14335 14340:15354 15362:16342" s="230" customFormat="1" ht="15.75" thickBot="1" x14ac:dyDescent="0.3">
      <c r="A37" s="233"/>
      <c r="F37" s="414" t="s">
        <v>421</v>
      </c>
      <c r="G37" s="415" t="s">
        <v>443</v>
      </c>
      <c r="H37" s="415" t="s">
        <v>446</v>
      </c>
      <c r="I37" s="415" t="s">
        <v>447</v>
      </c>
      <c r="J37" s="416" t="s">
        <v>440</v>
      </c>
      <c r="K37" s="416">
        <v>338</v>
      </c>
      <c r="L37" s="416">
        <v>22</v>
      </c>
      <c r="M37" s="416">
        <v>10738</v>
      </c>
    </row>
    <row r="38" spans="1:1023 1028:2042 2050:3069 3077:4096 4104:5118 5123:6137 6145:7164 7172:8191 8199:9213 9218:10240 10245:11259 11267:12286 12294:13308 13313:14335 14340:15354 15362:16342" s="230" customFormat="1" x14ac:dyDescent="0.25">
      <c r="A38" s="233"/>
    </row>
    <row r="39" spans="1:1023 1028:2042 2050:3069 3077:4096 4104:5118 5123:6137 6145:7164 7172:8191 8199:9213 9218:10240 10245:11259 11267:12286 12294:13308 13313:14335 14340:15354 15362:16342" s="230" customFormat="1" x14ac:dyDescent="0.25">
      <c r="A39" s="233"/>
    </row>
    <row r="40" spans="1:1023 1028:2042 2050:3069 3077:4096 4104:5118 5123:6137 6145:7164 7172:8191 8199:9213 9218:10240 10245:11259 11267:12286 12294:13308 13313:14335 14340:15354 15362:16342" s="230" customFormat="1" x14ac:dyDescent="0.25">
      <c r="A40" s="233"/>
    </row>
    <row r="41" spans="1:1023 1028:2042 2050:3069 3077:4096 4104:5118 5123:6137 6145:7164 7172:8191 8199:9213 9218:10240 10245:11259 11267:12286 12294:13308 13313:14335 14340:15354 15362:16342" s="229" customFormat="1" ht="15.75" thickBot="1" x14ac:dyDescent="0.3">
      <c r="A41" s="402" t="s">
        <v>408</v>
      </c>
      <c r="B41" s="403" t="s">
        <v>340</v>
      </c>
      <c r="C41" s="403" t="s">
        <v>406</v>
      </c>
      <c r="D41" s="404">
        <v>1</v>
      </c>
      <c r="E41" s="403" t="s">
        <v>409</v>
      </c>
      <c r="F41" s="405">
        <v>3.8273148148148153E-2</v>
      </c>
      <c r="G41" s="403" t="s">
        <v>338</v>
      </c>
      <c r="H41" s="406">
        <v>900</v>
      </c>
      <c r="I41" s="406" t="s">
        <v>339</v>
      </c>
      <c r="J41" s="406" t="s">
        <v>341</v>
      </c>
      <c r="K41" s="407">
        <v>7.4305555555555561E-4</v>
      </c>
      <c r="L41" s="406">
        <v>64</v>
      </c>
      <c r="M41" s="408" t="s">
        <v>410</v>
      </c>
      <c r="N41" s="408" t="s">
        <v>411</v>
      </c>
      <c r="Q41" s="228"/>
      <c r="V41" s="228"/>
      <c r="AA41" s="232"/>
      <c r="AI41" s="228"/>
      <c r="AN41" s="232"/>
      <c r="AV41" s="228"/>
      <c r="BA41" s="232"/>
      <c r="BI41" s="228"/>
      <c r="BN41" s="232"/>
      <c r="BV41" s="228"/>
      <c r="CA41" s="232"/>
      <c r="CI41" s="228"/>
      <c r="CN41" s="232"/>
      <c r="CV41" s="228"/>
      <c r="DA41" s="232"/>
      <c r="DI41" s="228"/>
      <c r="DN41" s="232"/>
      <c r="DV41" s="228"/>
      <c r="EA41" s="232"/>
      <c r="EI41" s="228"/>
      <c r="EN41" s="232"/>
      <c r="EV41" s="228"/>
      <c r="FA41" s="232"/>
      <c r="FI41" s="228"/>
      <c r="FN41" s="232"/>
      <c r="FV41" s="228"/>
      <c r="GA41" s="232"/>
      <c r="GI41" s="228"/>
      <c r="GN41" s="232"/>
      <c r="GV41" s="228"/>
      <c r="HA41" s="232"/>
      <c r="HI41" s="228"/>
      <c r="HN41" s="232"/>
      <c r="HV41" s="228"/>
      <c r="IA41" s="232"/>
      <c r="II41" s="228"/>
      <c r="IN41" s="232"/>
      <c r="IV41" s="228"/>
      <c r="JA41" s="232"/>
      <c r="JI41" s="228"/>
      <c r="JN41" s="232"/>
      <c r="JV41" s="228"/>
      <c r="KA41" s="232"/>
      <c r="KI41" s="228"/>
      <c r="KN41" s="232"/>
      <c r="KV41" s="228"/>
      <c r="LA41" s="232"/>
      <c r="LI41" s="228"/>
      <c r="LN41" s="232"/>
      <c r="LV41" s="228"/>
      <c r="MA41" s="232"/>
      <c r="MI41" s="228"/>
      <c r="MN41" s="232"/>
      <c r="MV41" s="228"/>
      <c r="NA41" s="232"/>
      <c r="NI41" s="228"/>
      <c r="NN41" s="232"/>
      <c r="NV41" s="228"/>
      <c r="OA41" s="232"/>
      <c r="OI41" s="228"/>
      <c r="ON41" s="232"/>
      <c r="OV41" s="228"/>
      <c r="PA41" s="232"/>
      <c r="PI41" s="228"/>
      <c r="PN41" s="232"/>
      <c r="PV41" s="228"/>
      <c r="QA41" s="232"/>
      <c r="QI41" s="228"/>
      <c r="QN41" s="232"/>
      <c r="QV41" s="228"/>
      <c r="RA41" s="232"/>
      <c r="RI41" s="228"/>
      <c r="RN41" s="232"/>
      <c r="RV41" s="228"/>
      <c r="SA41" s="232"/>
      <c r="SI41" s="228"/>
      <c r="SN41" s="232"/>
      <c r="SV41" s="228"/>
      <c r="TA41" s="232"/>
      <c r="TI41" s="228"/>
      <c r="TN41" s="232"/>
      <c r="TV41" s="228"/>
      <c r="UA41" s="232"/>
      <c r="UI41" s="228"/>
      <c r="UN41" s="232"/>
      <c r="UV41" s="228"/>
      <c r="VA41" s="232"/>
      <c r="VI41" s="228"/>
      <c r="VN41" s="232"/>
      <c r="VV41" s="228"/>
      <c r="WA41" s="232"/>
      <c r="WI41" s="228"/>
      <c r="WN41" s="232"/>
      <c r="WV41" s="228"/>
      <c r="XA41" s="232"/>
      <c r="XI41" s="228"/>
      <c r="XN41" s="232"/>
      <c r="XV41" s="228"/>
      <c r="YA41" s="232"/>
      <c r="YI41" s="228"/>
      <c r="YN41" s="232"/>
      <c r="YV41" s="228"/>
      <c r="ZA41" s="232"/>
      <c r="ZI41" s="228"/>
      <c r="ZN41" s="232"/>
      <c r="ZV41" s="228"/>
      <c r="AAA41" s="232"/>
      <c r="AAI41" s="228"/>
      <c r="AAN41" s="232"/>
      <c r="AAV41" s="228"/>
      <c r="ABA41" s="232"/>
      <c r="ABI41" s="228"/>
      <c r="ABN41" s="232"/>
      <c r="ABV41" s="228"/>
      <c r="ACA41" s="232"/>
      <c r="ACI41" s="228"/>
      <c r="ACN41" s="232"/>
      <c r="ACV41" s="228"/>
      <c r="ADA41" s="232"/>
      <c r="ADI41" s="228"/>
      <c r="ADN41" s="232"/>
      <c r="ADV41" s="228"/>
      <c r="AEA41" s="232"/>
      <c r="AEI41" s="228"/>
      <c r="AEN41" s="232"/>
      <c r="AEV41" s="228"/>
      <c r="AFA41" s="232"/>
      <c r="AFI41" s="228"/>
      <c r="AFN41" s="232"/>
      <c r="AFV41" s="228"/>
      <c r="AGA41" s="232"/>
      <c r="AGI41" s="228"/>
      <c r="AGN41" s="232"/>
      <c r="AGV41" s="228"/>
      <c r="AHA41" s="232"/>
      <c r="AHI41" s="228"/>
      <c r="AHN41" s="232"/>
      <c r="AHV41" s="228"/>
      <c r="AIA41" s="232"/>
      <c r="AII41" s="228"/>
      <c r="AIN41" s="232"/>
      <c r="AIV41" s="228"/>
      <c r="AJA41" s="232"/>
      <c r="AJI41" s="228"/>
      <c r="AJN41" s="232"/>
      <c r="AJV41" s="228"/>
      <c r="AKA41" s="232"/>
      <c r="AKI41" s="228"/>
      <c r="AKN41" s="232"/>
      <c r="AKV41" s="228"/>
      <c r="ALA41" s="232"/>
      <c r="ALI41" s="228"/>
      <c r="ALN41" s="232"/>
      <c r="ALV41" s="228"/>
      <c r="AMA41" s="232"/>
      <c r="AMI41" s="228"/>
      <c r="AMN41" s="232"/>
      <c r="AMV41" s="228"/>
      <c r="ANA41" s="232"/>
      <c r="ANI41" s="228"/>
      <c r="ANN41" s="232"/>
      <c r="ANV41" s="228"/>
      <c r="AOA41" s="232"/>
      <c r="AOI41" s="228"/>
      <c r="AON41" s="232"/>
      <c r="AOV41" s="228"/>
      <c r="APA41" s="232"/>
      <c r="API41" s="228"/>
      <c r="APN41" s="232"/>
      <c r="APV41" s="228"/>
      <c r="AQA41" s="232"/>
      <c r="AQI41" s="228"/>
      <c r="AQN41" s="232"/>
      <c r="AQV41" s="228"/>
      <c r="ARA41" s="232"/>
      <c r="ARI41" s="228"/>
      <c r="ARN41" s="232"/>
      <c r="ARV41" s="228"/>
      <c r="ASA41" s="232"/>
      <c r="ASI41" s="228"/>
      <c r="ASN41" s="232"/>
      <c r="ASV41" s="228"/>
      <c r="ATA41" s="232"/>
      <c r="ATI41" s="228"/>
      <c r="ATN41" s="232"/>
      <c r="ATV41" s="228"/>
      <c r="AUA41" s="232"/>
      <c r="AUI41" s="228"/>
      <c r="AUN41" s="232"/>
      <c r="AUV41" s="228"/>
      <c r="AVA41" s="232"/>
      <c r="AVI41" s="228"/>
      <c r="AVN41" s="232"/>
      <c r="AVV41" s="228"/>
      <c r="AWA41" s="232"/>
      <c r="AWI41" s="228"/>
      <c r="AWN41" s="232"/>
      <c r="AWV41" s="228"/>
      <c r="AXA41" s="232"/>
      <c r="AXI41" s="228"/>
      <c r="AXN41" s="232"/>
      <c r="AXV41" s="228"/>
      <c r="AYA41" s="232"/>
      <c r="AYI41" s="228"/>
      <c r="AYN41" s="232"/>
      <c r="AYV41" s="228"/>
      <c r="AZA41" s="232"/>
      <c r="AZI41" s="228"/>
      <c r="AZN41" s="232"/>
      <c r="AZV41" s="228"/>
      <c r="BAA41" s="232"/>
      <c r="BAI41" s="228"/>
      <c r="BAN41" s="232"/>
      <c r="BAV41" s="228"/>
      <c r="BBA41" s="232"/>
      <c r="BBI41" s="228"/>
      <c r="BBN41" s="232"/>
      <c r="BBV41" s="228"/>
      <c r="BCA41" s="232"/>
      <c r="BCI41" s="228"/>
      <c r="BCN41" s="232"/>
      <c r="BCV41" s="228"/>
      <c r="BDA41" s="232"/>
      <c r="BDI41" s="228"/>
      <c r="BDN41" s="232"/>
      <c r="BDV41" s="228"/>
      <c r="BEA41" s="232"/>
      <c r="BEI41" s="228"/>
      <c r="BEN41" s="232"/>
      <c r="BEV41" s="228"/>
      <c r="BFA41" s="232"/>
      <c r="BFI41" s="228"/>
      <c r="BFN41" s="232"/>
      <c r="BFV41" s="228"/>
      <c r="BGA41" s="232"/>
      <c r="BGI41" s="228"/>
      <c r="BGN41" s="232"/>
      <c r="BGV41" s="228"/>
      <c r="BHA41" s="232"/>
      <c r="BHI41" s="228"/>
      <c r="BHN41" s="232"/>
      <c r="BHV41" s="228"/>
      <c r="BIA41" s="232"/>
      <c r="BII41" s="228"/>
      <c r="BIN41" s="232"/>
      <c r="BIV41" s="228"/>
      <c r="BJA41" s="232"/>
      <c r="BJI41" s="228"/>
      <c r="BJN41" s="232"/>
      <c r="BJV41" s="228"/>
      <c r="BKA41" s="232"/>
      <c r="BKI41" s="228"/>
      <c r="BKN41" s="232"/>
      <c r="BKV41" s="228"/>
      <c r="BLA41" s="232"/>
      <c r="BLI41" s="228"/>
      <c r="BLN41" s="232"/>
      <c r="BLV41" s="228"/>
      <c r="BMA41" s="232"/>
      <c r="BMI41" s="228"/>
      <c r="BMN41" s="232"/>
      <c r="BMV41" s="228"/>
      <c r="BNA41" s="232"/>
      <c r="BNI41" s="228"/>
      <c r="BNN41" s="232"/>
      <c r="BNV41" s="228"/>
      <c r="BOA41" s="232"/>
      <c r="BOI41" s="228"/>
      <c r="BON41" s="232"/>
      <c r="BOV41" s="228"/>
      <c r="BPA41" s="232"/>
      <c r="BPI41" s="228"/>
      <c r="BPN41" s="232"/>
      <c r="BPV41" s="228"/>
      <c r="BQA41" s="232"/>
      <c r="BQI41" s="228"/>
      <c r="BQN41" s="232"/>
      <c r="BQV41" s="228"/>
      <c r="BRA41" s="232"/>
      <c r="BRI41" s="228"/>
      <c r="BRN41" s="232"/>
      <c r="BRV41" s="228"/>
      <c r="BSA41" s="232"/>
      <c r="BSI41" s="228"/>
      <c r="BSN41" s="232"/>
      <c r="BSV41" s="228"/>
      <c r="BTA41" s="232"/>
      <c r="BTI41" s="228"/>
      <c r="BTN41" s="232"/>
      <c r="BTV41" s="228"/>
      <c r="BUA41" s="232"/>
      <c r="BUI41" s="228"/>
      <c r="BUN41" s="232"/>
      <c r="BUV41" s="228"/>
      <c r="BVA41" s="232"/>
      <c r="BVI41" s="228"/>
      <c r="BVN41" s="232"/>
      <c r="BVV41" s="228"/>
      <c r="BWA41" s="232"/>
      <c r="BWI41" s="228"/>
      <c r="BWN41" s="232"/>
      <c r="BWV41" s="228"/>
      <c r="BXA41" s="232"/>
      <c r="BXI41" s="228"/>
      <c r="BXN41" s="232"/>
      <c r="BXV41" s="228"/>
      <c r="BYA41" s="232"/>
      <c r="BYI41" s="228"/>
      <c r="BYN41" s="232"/>
      <c r="BYV41" s="228"/>
      <c r="BZA41" s="232"/>
      <c r="BZI41" s="228"/>
      <c r="BZN41" s="232"/>
      <c r="BZV41" s="228"/>
      <c r="CAA41" s="232"/>
      <c r="CAI41" s="228"/>
      <c r="CAN41" s="232"/>
      <c r="CAV41" s="228"/>
      <c r="CBA41" s="232"/>
      <c r="CBI41" s="228"/>
      <c r="CBN41" s="232"/>
      <c r="CBV41" s="228"/>
      <c r="CCA41" s="232"/>
      <c r="CCI41" s="228"/>
      <c r="CCN41" s="232"/>
      <c r="CCV41" s="228"/>
      <c r="CDA41" s="232"/>
      <c r="CDI41" s="228"/>
      <c r="CDN41" s="232"/>
      <c r="CDV41" s="228"/>
      <c r="CEA41" s="232"/>
      <c r="CEI41" s="228"/>
      <c r="CEN41" s="232"/>
      <c r="CEV41" s="228"/>
      <c r="CFA41" s="232"/>
      <c r="CFI41" s="228"/>
      <c r="CFN41" s="232"/>
      <c r="CFV41" s="228"/>
      <c r="CGA41" s="232"/>
      <c r="CGI41" s="228"/>
      <c r="CGN41" s="232"/>
      <c r="CGV41" s="228"/>
      <c r="CHA41" s="232"/>
      <c r="CHI41" s="228"/>
      <c r="CHN41" s="232"/>
      <c r="CHV41" s="228"/>
      <c r="CIA41" s="232"/>
      <c r="CII41" s="228"/>
      <c r="CIN41" s="232"/>
      <c r="CIV41" s="228"/>
      <c r="CJA41" s="232"/>
      <c r="CJI41" s="228"/>
      <c r="CJN41" s="232"/>
      <c r="CJV41" s="228"/>
      <c r="CKA41" s="232"/>
      <c r="CKI41" s="228"/>
      <c r="CKN41" s="232"/>
      <c r="CKV41" s="228"/>
      <c r="CLA41" s="232"/>
      <c r="CLI41" s="228"/>
      <c r="CLN41" s="232"/>
      <c r="CLV41" s="228"/>
      <c r="CMA41" s="232"/>
      <c r="CMI41" s="228"/>
      <c r="CMN41" s="232"/>
      <c r="CMV41" s="228"/>
      <c r="CNA41" s="232"/>
      <c r="CNI41" s="228"/>
      <c r="CNN41" s="232"/>
      <c r="CNV41" s="228"/>
      <c r="COA41" s="232"/>
      <c r="COI41" s="228"/>
      <c r="CON41" s="232"/>
      <c r="COV41" s="228"/>
      <c r="CPA41" s="232"/>
      <c r="CPI41" s="228"/>
      <c r="CPN41" s="232"/>
      <c r="CPV41" s="228"/>
      <c r="CQA41" s="232"/>
      <c r="CQI41" s="228"/>
      <c r="CQN41" s="232"/>
      <c r="CQV41" s="228"/>
      <c r="CRA41" s="232"/>
      <c r="CRI41" s="228"/>
      <c r="CRN41" s="232"/>
      <c r="CRV41" s="228"/>
      <c r="CSA41" s="232"/>
      <c r="CSI41" s="228"/>
      <c r="CSN41" s="232"/>
      <c r="CSV41" s="228"/>
      <c r="CTA41" s="232"/>
      <c r="CTI41" s="228"/>
      <c r="CTN41" s="232"/>
      <c r="CTV41" s="228"/>
      <c r="CUA41" s="232"/>
      <c r="CUI41" s="228"/>
      <c r="CUN41" s="232"/>
      <c r="CUV41" s="228"/>
      <c r="CVA41" s="232"/>
      <c r="CVI41" s="228"/>
      <c r="CVN41" s="232"/>
      <c r="CVV41" s="228"/>
      <c r="CWA41" s="232"/>
      <c r="CWI41" s="228"/>
      <c r="CWN41" s="232"/>
      <c r="CWV41" s="228"/>
      <c r="CXA41" s="232"/>
      <c r="CXI41" s="228"/>
      <c r="CXN41" s="232"/>
      <c r="CXV41" s="228"/>
      <c r="CYA41" s="232"/>
      <c r="CYI41" s="228"/>
      <c r="CYN41" s="232"/>
      <c r="CYV41" s="228"/>
      <c r="CZA41" s="232"/>
      <c r="CZI41" s="228"/>
      <c r="CZN41" s="232"/>
      <c r="CZV41" s="228"/>
      <c r="DAA41" s="232"/>
      <c r="DAI41" s="228"/>
      <c r="DAN41" s="232"/>
      <c r="DAV41" s="228"/>
      <c r="DBA41" s="232"/>
      <c r="DBI41" s="228"/>
      <c r="DBN41" s="232"/>
      <c r="DBV41" s="228"/>
      <c r="DCA41" s="232"/>
      <c r="DCI41" s="228"/>
      <c r="DCN41" s="232"/>
      <c r="DCV41" s="228"/>
      <c r="DDA41" s="232"/>
      <c r="DDI41" s="228"/>
      <c r="DDN41" s="232"/>
      <c r="DDV41" s="228"/>
      <c r="DEA41" s="232"/>
      <c r="DEI41" s="228"/>
      <c r="DEN41" s="232"/>
      <c r="DEV41" s="228"/>
      <c r="DFA41" s="232"/>
      <c r="DFI41" s="228"/>
      <c r="DFN41" s="232"/>
      <c r="DFV41" s="228"/>
      <c r="DGA41" s="232"/>
      <c r="DGI41" s="228"/>
      <c r="DGN41" s="232"/>
      <c r="DGV41" s="228"/>
      <c r="DHA41" s="232"/>
      <c r="DHI41" s="228"/>
      <c r="DHN41" s="232"/>
      <c r="DHV41" s="228"/>
      <c r="DIA41" s="232"/>
      <c r="DII41" s="228"/>
      <c r="DIN41" s="232"/>
      <c r="DIV41" s="228"/>
      <c r="DJA41" s="232"/>
      <c r="DJI41" s="228"/>
      <c r="DJN41" s="232"/>
      <c r="DJV41" s="228"/>
      <c r="DKA41" s="232"/>
      <c r="DKI41" s="228"/>
      <c r="DKN41" s="232"/>
      <c r="DKV41" s="228"/>
      <c r="DLA41" s="232"/>
      <c r="DLI41" s="228"/>
      <c r="DLN41" s="232"/>
      <c r="DLV41" s="228"/>
      <c r="DMA41" s="232"/>
      <c r="DMI41" s="228"/>
      <c r="DMN41" s="232"/>
      <c r="DMV41" s="228"/>
      <c r="DNA41" s="232"/>
      <c r="DNI41" s="228"/>
      <c r="DNN41" s="232"/>
      <c r="DNV41" s="228"/>
      <c r="DOA41" s="232"/>
      <c r="DOI41" s="228"/>
      <c r="DON41" s="232"/>
      <c r="DOV41" s="228"/>
      <c r="DPA41" s="232"/>
      <c r="DPI41" s="228"/>
      <c r="DPN41" s="232"/>
      <c r="DPV41" s="228"/>
      <c r="DQA41" s="232"/>
      <c r="DQI41" s="228"/>
      <c r="DQN41" s="232"/>
      <c r="DQV41" s="228"/>
      <c r="DRA41" s="232"/>
      <c r="DRI41" s="228"/>
      <c r="DRN41" s="232"/>
      <c r="DRV41" s="228"/>
      <c r="DSA41" s="232"/>
      <c r="DSI41" s="228"/>
      <c r="DSN41" s="232"/>
      <c r="DSV41" s="228"/>
      <c r="DTA41" s="232"/>
      <c r="DTI41" s="228"/>
      <c r="DTN41" s="232"/>
      <c r="DTV41" s="228"/>
      <c r="DUA41" s="232"/>
      <c r="DUI41" s="228"/>
      <c r="DUN41" s="232"/>
      <c r="DUV41" s="228"/>
      <c r="DVA41" s="232"/>
      <c r="DVI41" s="228"/>
      <c r="DVN41" s="232"/>
      <c r="DVV41" s="228"/>
      <c r="DWA41" s="232"/>
      <c r="DWI41" s="228"/>
      <c r="DWN41" s="232"/>
      <c r="DWV41" s="228"/>
      <c r="DXA41" s="232"/>
      <c r="DXI41" s="228"/>
      <c r="DXN41" s="232"/>
      <c r="DXV41" s="228"/>
      <c r="DYA41" s="232"/>
      <c r="DYI41" s="228"/>
      <c r="DYN41" s="232"/>
      <c r="DYV41" s="228"/>
      <c r="DZA41" s="232"/>
      <c r="DZI41" s="228"/>
      <c r="DZN41" s="232"/>
      <c r="DZV41" s="228"/>
      <c r="EAA41" s="232"/>
      <c r="EAI41" s="228"/>
      <c r="EAN41" s="232"/>
      <c r="EAV41" s="228"/>
      <c r="EBA41" s="232"/>
      <c r="EBI41" s="228"/>
      <c r="EBN41" s="232"/>
      <c r="EBV41" s="228"/>
      <c r="ECA41" s="232"/>
      <c r="ECI41" s="228"/>
      <c r="ECN41" s="232"/>
      <c r="ECV41" s="228"/>
      <c r="EDA41" s="232"/>
      <c r="EDI41" s="228"/>
      <c r="EDN41" s="232"/>
      <c r="EDV41" s="228"/>
      <c r="EEA41" s="232"/>
      <c r="EEI41" s="228"/>
      <c r="EEN41" s="232"/>
      <c r="EEV41" s="228"/>
      <c r="EFA41" s="232"/>
      <c r="EFI41" s="228"/>
      <c r="EFN41" s="232"/>
      <c r="EFV41" s="228"/>
      <c r="EGA41" s="232"/>
      <c r="EGI41" s="228"/>
      <c r="EGN41" s="232"/>
      <c r="EGV41" s="228"/>
      <c r="EHA41" s="232"/>
      <c r="EHI41" s="228"/>
      <c r="EHN41" s="232"/>
      <c r="EHV41" s="228"/>
      <c r="EIA41" s="232"/>
      <c r="EII41" s="228"/>
      <c r="EIN41" s="232"/>
      <c r="EIV41" s="228"/>
      <c r="EJA41" s="232"/>
      <c r="EJI41" s="228"/>
      <c r="EJN41" s="232"/>
      <c r="EJV41" s="228"/>
      <c r="EKA41" s="232"/>
      <c r="EKI41" s="228"/>
      <c r="EKN41" s="232"/>
      <c r="EKV41" s="228"/>
      <c r="ELA41" s="232"/>
      <c r="ELI41" s="228"/>
      <c r="ELN41" s="232"/>
      <c r="ELV41" s="228"/>
      <c r="EMA41" s="232"/>
      <c r="EMI41" s="228"/>
      <c r="EMN41" s="232"/>
      <c r="EMV41" s="228"/>
      <c r="ENA41" s="232"/>
      <c r="ENI41" s="228"/>
      <c r="ENN41" s="232"/>
      <c r="ENV41" s="228"/>
      <c r="EOA41" s="232"/>
      <c r="EOI41" s="228"/>
      <c r="EON41" s="232"/>
      <c r="EOV41" s="228"/>
      <c r="EPA41" s="232"/>
      <c r="EPI41" s="228"/>
      <c r="EPN41" s="232"/>
      <c r="EPV41" s="228"/>
      <c r="EQA41" s="232"/>
      <c r="EQI41" s="228"/>
      <c r="EQN41" s="232"/>
      <c r="EQV41" s="228"/>
      <c r="ERA41" s="232"/>
      <c r="ERI41" s="228"/>
      <c r="ERN41" s="232"/>
      <c r="ERV41" s="228"/>
      <c r="ESA41" s="232"/>
      <c r="ESI41" s="228"/>
      <c r="ESN41" s="232"/>
      <c r="ESV41" s="228"/>
      <c r="ETA41" s="232"/>
      <c r="ETI41" s="228"/>
      <c r="ETN41" s="232"/>
      <c r="ETV41" s="228"/>
      <c r="EUA41" s="232"/>
      <c r="EUI41" s="228"/>
      <c r="EUN41" s="232"/>
      <c r="EUV41" s="228"/>
      <c r="EVA41" s="232"/>
      <c r="EVI41" s="228"/>
      <c r="EVN41" s="232"/>
      <c r="EVV41" s="228"/>
      <c r="EWA41" s="232"/>
      <c r="EWI41" s="228"/>
      <c r="EWN41" s="232"/>
      <c r="EWV41" s="228"/>
      <c r="EXA41" s="232"/>
      <c r="EXI41" s="228"/>
      <c r="EXN41" s="232"/>
      <c r="EXV41" s="228"/>
      <c r="EYA41" s="232"/>
      <c r="EYI41" s="228"/>
      <c r="EYN41" s="232"/>
      <c r="EYV41" s="228"/>
      <c r="EZA41" s="232"/>
      <c r="EZI41" s="228"/>
      <c r="EZN41" s="232"/>
      <c r="EZV41" s="228"/>
      <c r="FAA41" s="232"/>
      <c r="FAI41" s="228"/>
      <c r="FAN41" s="232"/>
      <c r="FAV41" s="228"/>
      <c r="FBA41" s="232"/>
      <c r="FBI41" s="228"/>
      <c r="FBN41" s="232"/>
      <c r="FBV41" s="228"/>
      <c r="FCA41" s="232"/>
      <c r="FCI41" s="228"/>
      <c r="FCN41" s="232"/>
      <c r="FCV41" s="228"/>
      <c r="FDA41" s="232"/>
      <c r="FDI41" s="228"/>
      <c r="FDN41" s="232"/>
      <c r="FDV41" s="228"/>
      <c r="FEA41" s="232"/>
      <c r="FEI41" s="228"/>
      <c r="FEN41" s="232"/>
      <c r="FEV41" s="228"/>
      <c r="FFA41" s="232"/>
      <c r="FFI41" s="228"/>
      <c r="FFN41" s="232"/>
      <c r="FFV41" s="228"/>
      <c r="FGA41" s="232"/>
      <c r="FGI41" s="228"/>
      <c r="FGN41" s="232"/>
      <c r="FGV41" s="228"/>
      <c r="FHA41" s="232"/>
      <c r="FHI41" s="228"/>
      <c r="FHN41" s="232"/>
      <c r="FHV41" s="228"/>
      <c r="FIA41" s="232"/>
      <c r="FII41" s="228"/>
      <c r="FIN41" s="232"/>
      <c r="FIV41" s="228"/>
      <c r="FJA41" s="232"/>
      <c r="FJI41" s="228"/>
      <c r="FJN41" s="232"/>
      <c r="FJV41" s="228"/>
      <c r="FKA41" s="232"/>
      <c r="FKI41" s="228"/>
      <c r="FKN41" s="232"/>
      <c r="FKV41" s="228"/>
      <c r="FLA41" s="232"/>
      <c r="FLI41" s="228"/>
      <c r="FLN41" s="232"/>
      <c r="FLV41" s="228"/>
      <c r="FMA41" s="232"/>
      <c r="FMI41" s="228"/>
      <c r="FMN41" s="232"/>
      <c r="FMV41" s="228"/>
      <c r="FNA41" s="232"/>
      <c r="FNI41" s="228"/>
      <c r="FNN41" s="232"/>
      <c r="FNV41" s="228"/>
      <c r="FOA41" s="232"/>
      <c r="FOI41" s="228"/>
      <c r="FON41" s="232"/>
      <c r="FOV41" s="228"/>
      <c r="FPA41" s="232"/>
      <c r="FPI41" s="228"/>
      <c r="FPN41" s="232"/>
      <c r="FPV41" s="228"/>
      <c r="FQA41" s="232"/>
      <c r="FQI41" s="228"/>
      <c r="FQN41" s="232"/>
      <c r="FQV41" s="228"/>
      <c r="FRA41" s="232"/>
      <c r="FRI41" s="228"/>
      <c r="FRN41" s="232"/>
      <c r="FRV41" s="228"/>
      <c r="FSA41" s="232"/>
      <c r="FSI41" s="228"/>
      <c r="FSN41" s="232"/>
      <c r="FSV41" s="228"/>
      <c r="FTA41" s="232"/>
      <c r="FTI41" s="228"/>
      <c r="FTN41" s="232"/>
      <c r="FTV41" s="228"/>
      <c r="FUA41" s="232"/>
      <c r="FUI41" s="228"/>
      <c r="FUN41" s="232"/>
      <c r="FUV41" s="228"/>
      <c r="FVA41" s="232"/>
      <c r="FVI41" s="228"/>
      <c r="FVN41" s="232"/>
      <c r="FVV41" s="228"/>
      <c r="FWA41" s="232"/>
      <c r="FWI41" s="228"/>
      <c r="FWN41" s="232"/>
      <c r="FWV41" s="228"/>
      <c r="FXA41" s="232"/>
      <c r="FXI41" s="228"/>
      <c r="FXN41" s="232"/>
      <c r="FXV41" s="228"/>
      <c r="FYA41" s="232"/>
      <c r="FYI41" s="228"/>
      <c r="FYN41" s="232"/>
      <c r="FYV41" s="228"/>
      <c r="FZA41" s="232"/>
      <c r="FZI41" s="228"/>
      <c r="FZN41" s="232"/>
      <c r="FZV41" s="228"/>
      <c r="GAA41" s="232"/>
      <c r="GAI41" s="228"/>
      <c r="GAN41" s="232"/>
      <c r="GAV41" s="228"/>
      <c r="GBA41" s="232"/>
      <c r="GBI41" s="228"/>
      <c r="GBN41" s="232"/>
      <c r="GBV41" s="228"/>
      <c r="GCA41" s="232"/>
      <c r="GCI41" s="228"/>
      <c r="GCN41" s="232"/>
      <c r="GCV41" s="228"/>
      <c r="GDA41" s="232"/>
      <c r="GDI41" s="228"/>
      <c r="GDN41" s="232"/>
      <c r="GDV41" s="228"/>
      <c r="GEA41" s="232"/>
      <c r="GEI41" s="228"/>
      <c r="GEN41" s="232"/>
      <c r="GEV41" s="228"/>
      <c r="GFA41" s="232"/>
      <c r="GFI41" s="228"/>
      <c r="GFN41" s="232"/>
      <c r="GFV41" s="228"/>
      <c r="GGA41" s="232"/>
      <c r="GGI41" s="228"/>
      <c r="GGN41" s="232"/>
      <c r="GGV41" s="228"/>
      <c r="GHA41" s="232"/>
      <c r="GHI41" s="228"/>
      <c r="GHN41" s="232"/>
      <c r="GHV41" s="228"/>
      <c r="GIA41" s="232"/>
      <c r="GII41" s="228"/>
      <c r="GIN41" s="232"/>
      <c r="GIV41" s="228"/>
      <c r="GJA41" s="232"/>
      <c r="GJI41" s="228"/>
      <c r="GJN41" s="232"/>
      <c r="GJV41" s="228"/>
      <c r="GKA41" s="232"/>
      <c r="GKI41" s="228"/>
      <c r="GKN41" s="232"/>
      <c r="GKV41" s="228"/>
      <c r="GLA41" s="232"/>
      <c r="GLI41" s="228"/>
      <c r="GLN41" s="232"/>
      <c r="GLV41" s="228"/>
      <c r="GMA41" s="232"/>
      <c r="GMI41" s="228"/>
      <c r="GMN41" s="232"/>
      <c r="GMV41" s="228"/>
      <c r="GNA41" s="232"/>
      <c r="GNI41" s="228"/>
      <c r="GNN41" s="232"/>
      <c r="GNV41" s="228"/>
      <c r="GOA41" s="232"/>
      <c r="GOI41" s="228"/>
      <c r="GON41" s="232"/>
      <c r="GOV41" s="228"/>
      <c r="GPA41" s="232"/>
      <c r="GPI41" s="228"/>
      <c r="GPN41" s="232"/>
      <c r="GPV41" s="228"/>
      <c r="GQA41" s="232"/>
      <c r="GQI41" s="228"/>
      <c r="GQN41" s="232"/>
      <c r="GQV41" s="228"/>
      <c r="GRA41" s="232"/>
      <c r="GRI41" s="228"/>
      <c r="GRN41" s="232"/>
      <c r="GRV41" s="228"/>
      <c r="GSA41" s="232"/>
      <c r="GSI41" s="228"/>
      <c r="GSN41" s="232"/>
      <c r="GSV41" s="228"/>
      <c r="GTA41" s="232"/>
      <c r="GTI41" s="228"/>
      <c r="GTN41" s="232"/>
      <c r="GTV41" s="228"/>
      <c r="GUA41" s="232"/>
      <c r="GUI41" s="228"/>
      <c r="GUN41" s="232"/>
      <c r="GUV41" s="228"/>
      <c r="GVA41" s="232"/>
      <c r="GVI41" s="228"/>
      <c r="GVN41" s="232"/>
      <c r="GVV41" s="228"/>
      <c r="GWA41" s="232"/>
      <c r="GWI41" s="228"/>
      <c r="GWN41" s="232"/>
      <c r="GWV41" s="228"/>
      <c r="GXA41" s="232"/>
      <c r="GXI41" s="228"/>
      <c r="GXN41" s="232"/>
      <c r="GXV41" s="228"/>
      <c r="GYA41" s="232"/>
      <c r="GYI41" s="228"/>
      <c r="GYN41" s="232"/>
      <c r="GYV41" s="228"/>
      <c r="GZA41" s="232"/>
      <c r="GZI41" s="228"/>
      <c r="GZN41" s="232"/>
      <c r="GZV41" s="228"/>
      <c r="HAA41" s="232"/>
      <c r="HAI41" s="228"/>
      <c r="HAN41" s="232"/>
      <c r="HAV41" s="228"/>
      <c r="HBA41" s="232"/>
      <c r="HBI41" s="228"/>
      <c r="HBN41" s="232"/>
      <c r="HBV41" s="228"/>
      <c r="HCA41" s="232"/>
      <c r="HCI41" s="228"/>
      <c r="HCN41" s="232"/>
      <c r="HCV41" s="228"/>
      <c r="HDA41" s="232"/>
      <c r="HDI41" s="228"/>
      <c r="HDN41" s="232"/>
      <c r="HDV41" s="228"/>
      <c r="HEA41" s="232"/>
      <c r="HEI41" s="228"/>
      <c r="HEN41" s="232"/>
      <c r="HEV41" s="228"/>
      <c r="HFA41" s="232"/>
      <c r="HFI41" s="228"/>
      <c r="HFN41" s="232"/>
      <c r="HFV41" s="228"/>
      <c r="HGA41" s="232"/>
      <c r="HGI41" s="228"/>
      <c r="HGN41" s="232"/>
      <c r="HGV41" s="228"/>
      <c r="HHA41" s="232"/>
      <c r="HHI41" s="228"/>
      <c r="HHN41" s="232"/>
      <c r="HHV41" s="228"/>
      <c r="HIA41" s="232"/>
      <c r="HII41" s="228"/>
      <c r="HIN41" s="232"/>
      <c r="HIV41" s="228"/>
      <c r="HJA41" s="232"/>
      <c r="HJI41" s="228"/>
      <c r="HJN41" s="232"/>
      <c r="HJV41" s="228"/>
      <c r="HKA41" s="232"/>
      <c r="HKI41" s="228"/>
      <c r="HKN41" s="232"/>
      <c r="HKV41" s="228"/>
      <c r="HLA41" s="232"/>
      <c r="HLI41" s="228"/>
      <c r="HLN41" s="232"/>
      <c r="HLV41" s="228"/>
      <c r="HMA41" s="232"/>
      <c r="HMI41" s="228"/>
      <c r="HMN41" s="232"/>
      <c r="HMV41" s="228"/>
      <c r="HNA41" s="232"/>
      <c r="HNI41" s="228"/>
      <c r="HNN41" s="232"/>
      <c r="HNV41" s="228"/>
      <c r="HOA41" s="232"/>
      <c r="HOI41" s="228"/>
      <c r="HON41" s="232"/>
      <c r="HOV41" s="228"/>
      <c r="HPA41" s="232"/>
      <c r="HPI41" s="228"/>
      <c r="HPN41" s="232"/>
      <c r="HPV41" s="228"/>
      <c r="HQA41" s="232"/>
      <c r="HQI41" s="228"/>
      <c r="HQN41" s="232"/>
      <c r="HQV41" s="228"/>
      <c r="HRA41" s="232"/>
      <c r="HRI41" s="228"/>
      <c r="HRN41" s="232"/>
      <c r="HRV41" s="228"/>
      <c r="HSA41" s="232"/>
      <c r="HSI41" s="228"/>
      <c r="HSN41" s="232"/>
      <c r="HSV41" s="228"/>
      <c r="HTA41" s="232"/>
      <c r="HTI41" s="228"/>
      <c r="HTN41" s="232"/>
      <c r="HTV41" s="228"/>
      <c r="HUA41" s="232"/>
      <c r="HUI41" s="228"/>
      <c r="HUN41" s="232"/>
      <c r="HUV41" s="228"/>
      <c r="HVA41" s="232"/>
      <c r="HVI41" s="228"/>
      <c r="HVN41" s="232"/>
      <c r="HVV41" s="228"/>
      <c r="HWA41" s="232"/>
      <c r="HWI41" s="228"/>
      <c r="HWN41" s="232"/>
      <c r="HWV41" s="228"/>
      <c r="HXA41" s="232"/>
      <c r="HXI41" s="228"/>
      <c r="HXN41" s="232"/>
      <c r="HXV41" s="228"/>
      <c r="HYA41" s="232"/>
      <c r="HYI41" s="228"/>
      <c r="HYN41" s="232"/>
      <c r="HYV41" s="228"/>
      <c r="HZA41" s="232"/>
      <c r="HZI41" s="228"/>
      <c r="HZN41" s="232"/>
      <c r="HZV41" s="228"/>
      <c r="IAA41" s="232"/>
      <c r="IAI41" s="228"/>
      <c r="IAN41" s="232"/>
      <c r="IAV41" s="228"/>
      <c r="IBA41" s="232"/>
      <c r="IBI41" s="228"/>
      <c r="IBN41" s="232"/>
      <c r="IBV41" s="228"/>
      <c r="ICA41" s="232"/>
      <c r="ICI41" s="228"/>
      <c r="ICN41" s="232"/>
      <c r="ICV41" s="228"/>
      <c r="IDA41" s="232"/>
      <c r="IDI41" s="228"/>
      <c r="IDN41" s="232"/>
      <c r="IDV41" s="228"/>
      <c r="IEA41" s="232"/>
      <c r="IEI41" s="228"/>
      <c r="IEN41" s="232"/>
      <c r="IEV41" s="228"/>
      <c r="IFA41" s="232"/>
      <c r="IFI41" s="228"/>
      <c r="IFN41" s="232"/>
      <c r="IFV41" s="228"/>
      <c r="IGA41" s="232"/>
      <c r="IGI41" s="228"/>
      <c r="IGN41" s="232"/>
      <c r="IGV41" s="228"/>
      <c r="IHA41" s="232"/>
      <c r="IHI41" s="228"/>
      <c r="IHN41" s="232"/>
      <c r="IHV41" s="228"/>
      <c r="IIA41" s="232"/>
      <c r="III41" s="228"/>
      <c r="IIN41" s="232"/>
      <c r="IIV41" s="228"/>
      <c r="IJA41" s="232"/>
      <c r="IJI41" s="228"/>
      <c r="IJN41" s="232"/>
      <c r="IJV41" s="228"/>
      <c r="IKA41" s="232"/>
      <c r="IKI41" s="228"/>
      <c r="IKN41" s="232"/>
      <c r="IKV41" s="228"/>
      <c r="ILA41" s="232"/>
      <c r="ILI41" s="228"/>
      <c r="ILN41" s="232"/>
      <c r="ILV41" s="228"/>
      <c r="IMA41" s="232"/>
      <c r="IMI41" s="228"/>
      <c r="IMN41" s="232"/>
      <c r="IMV41" s="228"/>
      <c r="INA41" s="232"/>
      <c r="INI41" s="228"/>
      <c r="INN41" s="232"/>
      <c r="INV41" s="228"/>
      <c r="IOA41" s="232"/>
      <c r="IOI41" s="228"/>
      <c r="ION41" s="232"/>
      <c r="IOV41" s="228"/>
      <c r="IPA41" s="232"/>
      <c r="IPI41" s="228"/>
      <c r="IPN41" s="232"/>
      <c r="IPV41" s="228"/>
      <c r="IQA41" s="232"/>
      <c r="IQI41" s="228"/>
      <c r="IQN41" s="232"/>
      <c r="IQV41" s="228"/>
      <c r="IRA41" s="232"/>
      <c r="IRI41" s="228"/>
      <c r="IRN41" s="232"/>
      <c r="IRV41" s="228"/>
      <c r="ISA41" s="232"/>
      <c r="ISI41" s="228"/>
      <c r="ISN41" s="232"/>
      <c r="ISV41" s="228"/>
      <c r="ITA41" s="232"/>
      <c r="ITI41" s="228"/>
      <c r="ITN41" s="232"/>
      <c r="ITV41" s="228"/>
      <c r="IUA41" s="232"/>
      <c r="IUI41" s="228"/>
      <c r="IUN41" s="232"/>
      <c r="IUV41" s="228"/>
      <c r="IVA41" s="232"/>
      <c r="IVI41" s="228"/>
      <c r="IVN41" s="232"/>
      <c r="IVV41" s="228"/>
      <c r="IWA41" s="232"/>
      <c r="IWI41" s="228"/>
      <c r="IWN41" s="232"/>
      <c r="IWV41" s="228"/>
      <c r="IXA41" s="232"/>
      <c r="IXI41" s="228"/>
      <c r="IXN41" s="232"/>
      <c r="IXV41" s="228"/>
      <c r="IYA41" s="232"/>
      <c r="IYI41" s="228"/>
      <c r="IYN41" s="232"/>
      <c r="IYV41" s="228"/>
      <c r="IZA41" s="232"/>
      <c r="IZI41" s="228"/>
      <c r="IZN41" s="232"/>
      <c r="IZV41" s="228"/>
      <c r="JAA41" s="232"/>
      <c r="JAI41" s="228"/>
      <c r="JAN41" s="232"/>
      <c r="JAV41" s="228"/>
      <c r="JBA41" s="232"/>
      <c r="JBI41" s="228"/>
      <c r="JBN41" s="232"/>
      <c r="JBV41" s="228"/>
      <c r="JCA41" s="232"/>
      <c r="JCI41" s="228"/>
      <c r="JCN41" s="232"/>
      <c r="JCV41" s="228"/>
      <c r="JDA41" s="232"/>
      <c r="JDI41" s="228"/>
      <c r="JDN41" s="232"/>
      <c r="JDV41" s="228"/>
      <c r="JEA41" s="232"/>
      <c r="JEI41" s="228"/>
      <c r="JEN41" s="232"/>
      <c r="JEV41" s="228"/>
      <c r="JFA41" s="232"/>
      <c r="JFI41" s="228"/>
      <c r="JFN41" s="232"/>
      <c r="JFV41" s="228"/>
      <c r="JGA41" s="232"/>
      <c r="JGI41" s="228"/>
      <c r="JGN41" s="232"/>
      <c r="JGV41" s="228"/>
      <c r="JHA41" s="232"/>
      <c r="JHI41" s="228"/>
      <c r="JHN41" s="232"/>
      <c r="JHV41" s="228"/>
      <c r="JIA41" s="232"/>
      <c r="JII41" s="228"/>
      <c r="JIN41" s="232"/>
      <c r="JIV41" s="228"/>
      <c r="JJA41" s="232"/>
      <c r="JJI41" s="228"/>
      <c r="JJN41" s="232"/>
      <c r="JJV41" s="228"/>
      <c r="JKA41" s="232"/>
      <c r="JKI41" s="228"/>
      <c r="JKN41" s="232"/>
      <c r="JKV41" s="228"/>
      <c r="JLA41" s="232"/>
      <c r="JLI41" s="228"/>
      <c r="JLN41" s="232"/>
      <c r="JLV41" s="228"/>
      <c r="JMA41" s="232"/>
      <c r="JMI41" s="228"/>
      <c r="JMN41" s="232"/>
      <c r="JMV41" s="228"/>
      <c r="JNA41" s="232"/>
      <c r="JNI41" s="228"/>
      <c r="JNN41" s="232"/>
      <c r="JNV41" s="228"/>
      <c r="JOA41" s="232"/>
      <c r="JOI41" s="228"/>
      <c r="JON41" s="232"/>
      <c r="JOV41" s="228"/>
      <c r="JPA41" s="232"/>
      <c r="JPI41" s="228"/>
      <c r="JPN41" s="232"/>
      <c r="JPV41" s="228"/>
      <c r="JQA41" s="232"/>
      <c r="JQI41" s="228"/>
      <c r="JQN41" s="232"/>
      <c r="JQV41" s="228"/>
      <c r="JRA41" s="232"/>
      <c r="JRI41" s="228"/>
      <c r="JRN41" s="232"/>
      <c r="JRV41" s="228"/>
      <c r="JSA41" s="232"/>
      <c r="JSI41" s="228"/>
      <c r="JSN41" s="232"/>
      <c r="JSV41" s="228"/>
      <c r="JTA41" s="232"/>
      <c r="JTI41" s="228"/>
      <c r="JTN41" s="232"/>
      <c r="JTV41" s="228"/>
      <c r="JUA41" s="232"/>
      <c r="JUI41" s="228"/>
      <c r="JUN41" s="232"/>
      <c r="JUV41" s="228"/>
      <c r="JVA41" s="232"/>
      <c r="JVI41" s="228"/>
      <c r="JVN41" s="232"/>
      <c r="JVV41" s="228"/>
      <c r="JWA41" s="232"/>
      <c r="JWI41" s="228"/>
      <c r="JWN41" s="232"/>
      <c r="JWV41" s="228"/>
      <c r="JXA41" s="232"/>
      <c r="JXI41" s="228"/>
      <c r="JXN41" s="232"/>
      <c r="JXV41" s="228"/>
      <c r="JYA41" s="232"/>
      <c r="JYI41" s="228"/>
      <c r="JYN41" s="232"/>
      <c r="JYV41" s="228"/>
      <c r="JZA41" s="232"/>
      <c r="JZI41" s="228"/>
      <c r="JZN41" s="232"/>
      <c r="JZV41" s="228"/>
      <c r="KAA41" s="232"/>
      <c r="KAI41" s="228"/>
      <c r="KAN41" s="232"/>
      <c r="KAV41" s="228"/>
      <c r="KBA41" s="232"/>
      <c r="KBI41" s="228"/>
      <c r="KBN41" s="232"/>
      <c r="KBV41" s="228"/>
      <c r="KCA41" s="232"/>
      <c r="KCI41" s="228"/>
      <c r="KCN41" s="232"/>
      <c r="KCV41" s="228"/>
      <c r="KDA41" s="232"/>
      <c r="KDI41" s="228"/>
      <c r="KDN41" s="232"/>
      <c r="KDV41" s="228"/>
      <c r="KEA41" s="232"/>
      <c r="KEI41" s="228"/>
      <c r="KEN41" s="232"/>
      <c r="KEV41" s="228"/>
      <c r="KFA41" s="232"/>
      <c r="KFI41" s="228"/>
      <c r="KFN41" s="232"/>
      <c r="KFV41" s="228"/>
      <c r="KGA41" s="232"/>
      <c r="KGI41" s="228"/>
      <c r="KGN41" s="232"/>
      <c r="KGV41" s="228"/>
      <c r="KHA41" s="232"/>
      <c r="KHI41" s="228"/>
      <c r="KHN41" s="232"/>
      <c r="KHV41" s="228"/>
      <c r="KIA41" s="232"/>
      <c r="KII41" s="228"/>
      <c r="KIN41" s="232"/>
      <c r="KIV41" s="228"/>
      <c r="KJA41" s="232"/>
      <c r="KJI41" s="228"/>
      <c r="KJN41" s="232"/>
      <c r="KJV41" s="228"/>
      <c r="KKA41" s="232"/>
      <c r="KKI41" s="228"/>
      <c r="KKN41" s="232"/>
      <c r="KKV41" s="228"/>
      <c r="KLA41" s="232"/>
      <c r="KLI41" s="228"/>
      <c r="KLN41" s="232"/>
      <c r="KLV41" s="228"/>
      <c r="KMA41" s="232"/>
      <c r="KMI41" s="228"/>
      <c r="KMN41" s="232"/>
      <c r="KMV41" s="228"/>
      <c r="KNA41" s="232"/>
      <c r="KNI41" s="228"/>
      <c r="KNN41" s="232"/>
      <c r="KNV41" s="228"/>
      <c r="KOA41" s="232"/>
      <c r="KOI41" s="228"/>
      <c r="KON41" s="232"/>
      <c r="KOV41" s="228"/>
      <c r="KPA41" s="232"/>
      <c r="KPI41" s="228"/>
      <c r="KPN41" s="232"/>
      <c r="KPV41" s="228"/>
      <c r="KQA41" s="232"/>
      <c r="KQI41" s="228"/>
      <c r="KQN41" s="232"/>
      <c r="KQV41" s="228"/>
      <c r="KRA41" s="232"/>
      <c r="KRI41" s="228"/>
      <c r="KRN41" s="232"/>
      <c r="KRV41" s="228"/>
      <c r="KSA41" s="232"/>
      <c r="KSI41" s="228"/>
      <c r="KSN41" s="232"/>
      <c r="KSV41" s="228"/>
      <c r="KTA41" s="232"/>
      <c r="KTI41" s="228"/>
      <c r="KTN41" s="232"/>
      <c r="KTV41" s="228"/>
      <c r="KUA41" s="232"/>
      <c r="KUI41" s="228"/>
      <c r="KUN41" s="232"/>
      <c r="KUV41" s="228"/>
      <c r="KVA41" s="232"/>
      <c r="KVI41" s="228"/>
      <c r="KVN41" s="232"/>
      <c r="KVV41" s="228"/>
      <c r="KWA41" s="232"/>
      <c r="KWI41" s="228"/>
      <c r="KWN41" s="232"/>
      <c r="KWV41" s="228"/>
      <c r="KXA41" s="232"/>
      <c r="KXI41" s="228"/>
      <c r="KXN41" s="232"/>
      <c r="KXV41" s="228"/>
      <c r="KYA41" s="232"/>
      <c r="KYI41" s="228"/>
      <c r="KYN41" s="232"/>
      <c r="KYV41" s="228"/>
      <c r="KZA41" s="232"/>
      <c r="KZI41" s="228"/>
      <c r="KZN41" s="232"/>
      <c r="KZV41" s="228"/>
      <c r="LAA41" s="232"/>
      <c r="LAI41" s="228"/>
      <c r="LAN41" s="232"/>
      <c r="LAV41" s="228"/>
      <c r="LBA41" s="232"/>
      <c r="LBI41" s="228"/>
      <c r="LBN41" s="232"/>
      <c r="LBV41" s="228"/>
      <c r="LCA41" s="232"/>
      <c r="LCI41" s="228"/>
      <c r="LCN41" s="232"/>
      <c r="LCV41" s="228"/>
      <c r="LDA41" s="232"/>
      <c r="LDI41" s="228"/>
      <c r="LDN41" s="232"/>
      <c r="LDV41" s="228"/>
      <c r="LEA41" s="232"/>
      <c r="LEI41" s="228"/>
      <c r="LEN41" s="232"/>
      <c r="LEV41" s="228"/>
      <c r="LFA41" s="232"/>
      <c r="LFI41" s="228"/>
      <c r="LFN41" s="232"/>
      <c r="LFV41" s="228"/>
      <c r="LGA41" s="232"/>
      <c r="LGI41" s="228"/>
      <c r="LGN41" s="232"/>
      <c r="LGV41" s="228"/>
      <c r="LHA41" s="232"/>
      <c r="LHI41" s="228"/>
      <c r="LHN41" s="232"/>
      <c r="LHV41" s="228"/>
      <c r="LIA41" s="232"/>
      <c r="LII41" s="228"/>
      <c r="LIN41" s="232"/>
      <c r="LIV41" s="228"/>
      <c r="LJA41" s="232"/>
      <c r="LJI41" s="228"/>
      <c r="LJN41" s="232"/>
      <c r="LJV41" s="228"/>
      <c r="LKA41" s="232"/>
      <c r="LKI41" s="228"/>
      <c r="LKN41" s="232"/>
      <c r="LKV41" s="228"/>
      <c r="LLA41" s="232"/>
      <c r="LLI41" s="228"/>
      <c r="LLN41" s="232"/>
      <c r="LLV41" s="228"/>
      <c r="LMA41" s="232"/>
      <c r="LMI41" s="228"/>
      <c r="LMN41" s="232"/>
      <c r="LMV41" s="228"/>
      <c r="LNA41" s="232"/>
      <c r="LNI41" s="228"/>
      <c r="LNN41" s="232"/>
      <c r="LNV41" s="228"/>
      <c r="LOA41" s="232"/>
      <c r="LOI41" s="228"/>
      <c r="LON41" s="232"/>
      <c r="LOV41" s="228"/>
      <c r="LPA41" s="232"/>
      <c r="LPI41" s="228"/>
      <c r="LPN41" s="232"/>
      <c r="LPV41" s="228"/>
      <c r="LQA41" s="232"/>
      <c r="LQI41" s="228"/>
      <c r="LQN41" s="232"/>
      <c r="LQV41" s="228"/>
      <c r="LRA41" s="232"/>
      <c r="LRI41" s="228"/>
      <c r="LRN41" s="232"/>
      <c r="LRV41" s="228"/>
      <c r="LSA41" s="232"/>
      <c r="LSI41" s="228"/>
      <c r="LSN41" s="232"/>
      <c r="LSV41" s="228"/>
      <c r="LTA41" s="232"/>
      <c r="LTI41" s="228"/>
      <c r="LTN41" s="232"/>
      <c r="LTV41" s="228"/>
      <c r="LUA41" s="232"/>
      <c r="LUI41" s="228"/>
      <c r="LUN41" s="232"/>
      <c r="LUV41" s="228"/>
      <c r="LVA41" s="232"/>
      <c r="LVI41" s="228"/>
      <c r="LVN41" s="232"/>
      <c r="LVV41" s="228"/>
      <c r="LWA41" s="232"/>
      <c r="LWI41" s="228"/>
      <c r="LWN41" s="232"/>
      <c r="LWV41" s="228"/>
      <c r="LXA41" s="232"/>
      <c r="LXI41" s="228"/>
      <c r="LXN41" s="232"/>
      <c r="LXV41" s="228"/>
      <c r="LYA41" s="232"/>
      <c r="LYI41" s="228"/>
      <c r="LYN41" s="232"/>
      <c r="LYV41" s="228"/>
      <c r="LZA41" s="232"/>
      <c r="LZI41" s="228"/>
      <c r="LZN41" s="232"/>
      <c r="LZV41" s="228"/>
      <c r="MAA41" s="232"/>
      <c r="MAI41" s="228"/>
      <c r="MAN41" s="232"/>
      <c r="MAV41" s="228"/>
      <c r="MBA41" s="232"/>
      <c r="MBI41" s="228"/>
      <c r="MBN41" s="232"/>
      <c r="MBV41" s="228"/>
      <c r="MCA41" s="232"/>
      <c r="MCI41" s="228"/>
      <c r="MCN41" s="232"/>
      <c r="MCV41" s="228"/>
      <c r="MDA41" s="232"/>
      <c r="MDI41" s="228"/>
      <c r="MDN41" s="232"/>
      <c r="MDV41" s="228"/>
      <c r="MEA41" s="232"/>
      <c r="MEI41" s="228"/>
      <c r="MEN41" s="232"/>
      <c r="MEV41" s="228"/>
      <c r="MFA41" s="232"/>
      <c r="MFI41" s="228"/>
      <c r="MFN41" s="232"/>
      <c r="MFV41" s="228"/>
      <c r="MGA41" s="232"/>
      <c r="MGI41" s="228"/>
      <c r="MGN41" s="232"/>
      <c r="MGV41" s="228"/>
      <c r="MHA41" s="232"/>
      <c r="MHI41" s="228"/>
      <c r="MHN41" s="232"/>
      <c r="MHV41" s="228"/>
      <c r="MIA41" s="232"/>
      <c r="MII41" s="228"/>
      <c r="MIN41" s="232"/>
      <c r="MIV41" s="228"/>
      <c r="MJA41" s="232"/>
      <c r="MJI41" s="228"/>
      <c r="MJN41" s="232"/>
      <c r="MJV41" s="228"/>
      <c r="MKA41" s="232"/>
      <c r="MKI41" s="228"/>
      <c r="MKN41" s="232"/>
      <c r="MKV41" s="228"/>
      <c r="MLA41" s="232"/>
      <c r="MLI41" s="228"/>
      <c r="MLN41" s="232"/>
      <c r="MLV41" s="228"/>
      <c r="MMA41" s="232"/>
      <c r="MMI41" s="228"/>
      <c r="MMN41" s="232"/>
      <c r="MMV41" s="228"/>
      <c r="MNA41" s="232"/>
      <c r="MNI41" s="228"/>
      <c r="MNN41" s="232"/>
      <c r="MNV41" s="228"/>
      <c r="MOA41" s="232"/>
      <c r="MOI41" s="228"/>
      <c r="MON41" s="232"/>
      <c r="MOV41" s="228"/>
      <c r="MPA41" s="232"/>
      <c r="MPI41" s="228"/>
      <c r="MPN41" s="232"/>
      <c r="MPV41" s="228"/>
      <c r="MQA41" s="232"/>
      <c r="MQI41" s="228"/>
      <c r="MQN41" s="232"/>
      <c r="MQV41" s="228"/>
      <c r="MRA41" s="232"/>
      <c r="MRI41" s="228"/>
      <c r="MRN41" s="232"/>
      <c r="MRV41" s="228"/>
      <c r="MSA41" s="232"/>
      <c r="MSI41" s="228"/>
      <c r="MSN41" s="232"/>
      <c r="MSV41" s="228"/>
      <c r="MTA41" s="232"/>
      <c r="MTI41" s="228"/>
      <c r="MTN41" s="232"/>
      <c r="MTV41" s="228"/>
      <c r="MUA41" s="232"/>
      <c r="MUI41" s="228"/>
      <c r="MUN41" s="232"/>
      <c r="MUV41" s="228"/>
      <c r="MVA41" s="232"/>
      <c r="MVI41" s="228"/>
      <c r="MVN41" s="232"/>
      <c r="MVV41" s="228"/>
      <c r="MWA41" s="232"/>
      <c r="MWI41" s="228"/>
      <c r="MWN41" s="232"/>
      <c r="MWV41" s="228"/>
      <c r="MXA41" s="232"/>
      <c r="MXI41" s="228"/>
      <c r="MXN41" s="232"/>
      <c r="MXV41" s="228"/>
      <c r="MYA41" s="232"/>
      <c r="MYI41" s="228"/>
      <c r="MYN41" s="232"/>
      <c r="MYV41" s="228"/>
      <c r="MZA41" s="232"/>
      <c r="MZI41" s="228"/>
      <c r="MZN41" s="232"/>
      <c r="MZV41" s="228"/>
      <c r="NAA41" s="232"/>
      <c r="NAI41" s="228"/>
      <c r="NAN41" s="232"/>
      <c r="NAV41" s="228"/>
      <c r="NBA41" s="232"/>
      <c r="NBI41" s="228"/>
      <c r="NBN41" s="232"/>
      <c r="NBV41" s="228"/>
      <c r="NCA41" s="232"/>
      <c r="NCI41" s="228"/>
      <c r="NCN41" s="232"/>
      <c r="NCV41" s="228"/>
      <c r="NDA41" s="232"/>
      <c r="NDI41" s="228"/>
      <c r="NDN41" s="232"/>
      <c r="NDV41" s="228"/>
      <c r="NEA41" s="232"/>
      <c r="NEI41" s="228"/>
      <c r="NEN41" s="232"/>
      <c r="NEV41" s="228"/>
      <c r="NFA41" s="232"/>
      <c r="NFI41" s="228"/>
      <c r="NFN41" s="232"/>
      <c r="NFV41" s="228"/>
      <c r="NGA41" s="232"/>
      <c r="NGI41" s="228"/>
      <c r="NGN41" s="232"/>
      <c r="NGV41" s="228"/>
      <c r="NHA41" s="232"/>
      <c r="NHI41" s="228"/>
      <c r="NHN41" s="232"/>
      <c r="NHV41" s="228"/>
      <c r="NIA41" s="232"/>
      <c r="NII41" s="228"/>
      <c r="NIN41" s="232"/>
      <c r="NIV41" s="228"/>
      <c r="NJA41" s="232"/>
      <c r="NJI41" s="228"/>
      <c r="NJN41" s="232"/>
      <c r="NJV41" s="228"/>
      <c r="NKA41" s="232"/>
      <c r="NKI41" s="228"/>
      <c r="NKN41" s="232"/>
      <c r="NKV41" s="228"/>
      <c r="NLA41" s="232"/>
      <c r="NLI41" s="228"/>
      <c r="NLN41" s="232"/>
      <c r="NLV41" s="228"/>
      <c r="NMA41" s="232"/>
      <c r="NMI41" s="228"/>
      <c r="NMN41" s="232"/>
      <c r="NMV41" s="228"/>
      <c r="NNA41" s="232"/>
      <c r="NNI41" s="228"/>
      <c r="NNN41" s="232"/>
      <c r="NNV41" s="228"/>
      <c r="NOA41" s="232"/>
      <c r="NOI41" s="228"/>
      <c r="NON41" s="232"/>
      <c r="NOV41" s="228"/>
      <c r="NPA41" s="232"/>
      <c r="NPI41" s="228"/>
      <c r="NPN41" s="232"/>
      <c r="NPV41" s="228"/>
      <c r="NQA41" s="232"/>
      <c r="NQI41" s="228"/>
      <c r="NQN41" s="232"/>
      <c r="NQV41" s="228"/>
      <c r="NRA41" s="232"/>
      <c r="NRI41" s="228"/>
      <c r="NRN41" s="232"/>
      <c r="NRV41" s="228"/>
      <c r="NSA41" s="232"/>
      <c r="NSI41" s="228"/>
      <c r="NSN41" s="232"/>
      <c r="NSV41" s="228"/>
      <c r="NTA41" s="232"/>
      <c r="NTI41" s="228"/>
      <c r="NTN41" s="232"/>
      <c r="NTV41" s="228"/>
      <c r="NUA41" s="232"/>
      <c r="NUI41" s="228"/>
      <c r="NUN41" s="232"/>
      <c r="NUV41" s="228"/>
      <c r="NVA41" s="232"/>
      <c r="NVI41" s="228"/>
      <c r="NVN41" s="232"/>
      <c r="NVV41" s="228"/>
      <c r="NWA41" s="232"/>
      <c r="NWI41" s="228"/>
      <c r="NWN41" s="232"/>
      <c r="NWV41" s="228"/>
      <c r="NXA41" s="232"/>
      <c r="NXI41" s="228"/>
      <c r="NXN41" s="232"/>
      <c r="NXV41" s="228"/>
      <c r="NYA41" s="232"/>
      <c r="NYI41" s="228"/>
      <c r="NYN41" s="232"/>
      <c r="NYV41" s="228"/>
      <c r="NZA41" s="232"/>
      <c r="NZI41" s="228"/>
      <c r="NZN41" s="232"/>
      <c r="NZV41" s="228"/>
      <c r="OAA41" s="232"/>
      <c r="OAI41" s="228"/>
      <c r="OAN41" s="232"/>
      <c r="OAV41" s="228"/>
      <c r="OBA41" s="232"/>
      <c r="OBI41" s="228"/>
      <c r="OBN41" s="232"/>
      <c r="OBV41" s="228"/>
      <c r="OCA41" s="232"/>
      <c r="OCI41" s="228"/>
      <c r="OCN41" s="232"/>
      <c r="OCV41" s="228"/>
      <c r="ODA41" s="232"/>
      <c r="ODI41" s="228"/>
      <c r="ODN41" s="232"/>
      <c r="ODV41" s="228"/>
      <c r="OEA41" s="232"/>
      <c r="OEI41" s="228"/>
      <c r="OEN41" s="232"/>
      <c r="OEV41" s="228"/>
      <c r="OFA41" s="232"/>
      <c r="OFI41" s="228"/>
      <c r="OFN41" s="232"/>
      <c r="OFV41" s="228"/>
      <c r="OGA41" s="232"/>
      <c r="OGI41" s="228"/>
      <c r="OGN41" s="232"/>
      <c r="OGV41" s="228"/>
      <c r="OHA41" s="232"/>
      <c r="OHI41" s="228"/>
      <c r="OHN41" s="232"/>
      <c r="OHV41" s="228"/>
      <c r="OIA41" s="232"/>
      <c r="OII41" s="228"/>
      <c r="OIN41" s="232"/>
      <c r="OIV41" s="228"/>
      <c r="OJA41" s="232"/>
      <c r="OJI41" s="228"/>
      <c r="OJN41" s="232"/>
      <c r="OJV41" s="228"/>
      <c r="OKA41" s="232"/>
      <c r="OKI41" s="228"/>
      <c r="OKN41" s="232"/>
      <c r="OKV41" s="228"/>
      <c r="OLA41" s="232"/>
      <c r="OLI41" s="228"/>
      <c r="OLN41" s="232"/>
      <c r="OLV41" s="228"/>
      <c r="OMA41" s="232"/>
      <c r="OMI41" s="228"/>
      <c r="OMN41" s="232"/>
      <c r="OMV41" s="228"/>
      <c r="ONA41" s="232"/>
      <c r="ONI41" s="228"/>
      <c r="ONN41" s="232"/>
      <c r="ONV41" s="228"/>
      <c r="OOA41" s="232"/>
      <c r="OOI41" s="228"/>
      <c r="OON41" s="232"/>
      <c r="OOV41" s="228"/>
      <c r="OPA41" s="232"/>
      <c r="OPI41" s="228"/>
      <c r="OPN41" s="232"/>
      <c r="OPV41" s="228"/>
      <c r="OQA41" s="232"/>
      <c r="OQI41" s="228"/>
      <c r="OQN41" s="232"/>
      <c r="OQV41" s="228"/>
      <c r="ORA41" s="232"/>
      <c r="ORI41" s="228"/>
      <c r="ORN41" s="232"/>
      <c r="ORV41" s="228"/>
      <c r="OSA41" s="232"/>
      <c r="OSI41" s="228"/>
      <c r="OSN41" s="232"/>
      <c r="OSV41" s="228"/>
      <c r="OTA41" s="232"/>
      <c r="OTI41" s="228"/>
      <c r="OTN41" s="232"/>
      <c r="OTV41" s="228"/>
      <c r="OUA41" s="232"/>
      <c r="OUI41" s="228"/>
      <c r="OUN41" s="232"/>
      <c r="OUV41" s="228"/>
      <c r="OVA41" s="232"/>
      <c r="OVI41" s="228"/>
      <c r="OVN41" s="232"/>
      <c r="OVV41" s="228"/>
      <c r="OWA41" s="232"/>
      <c r="OWI41" s="228"/>
      <c r="OWN41" s="232"/>
      <c r="OWV41" s="228"/>
      <c r="OXA41" s="232"/>
      <c r="OXI41" s="228"/>
      <c r="OXN41" s="232"/>
      <c r="OXV41" s="228"/>
      <c r="OYA41" s="232"/>
      <c r="OYI41" s="228"/>
      <c r="OYN41" s="232"/>
      <c r="OYV41" s="228"/>
      <c r="OZA41" s="232"/>
      <c r="OZI41" s="228"/>
      <c r="OZN41" s="232"/>
      <c r="OZV41" s="228"/>
      <c r="PAA41" s="232"/>
      <c r="PAI41" s="228"/>
      <c r="PAN41" s="232"/>
      <c r="PAV41" s="228"/>
      <c r="PBA41" s="232"/>
      <c r="PBI41" s="228"/>
      <c r="PBN41" s="232"/>
      <c r="PBV41" s="228"/>
      <c r="PCA41" s="232"/>
      <c r="PCI41" s="228"/>
      <c r="PCN41" s="232"/>
      <c r="PCV41" s="228"/>
      <c r="PDA41" s="232"/>
      <c r="PDI41" s="228"/>
      <c r="PDN41" s="232"/>
      <c r="PDV41" s="228"/>
      <c r="PEA41" s="232"/>
      <c r="PEI41" s="228"/>
      <c r="PEN41" s="232"/>
      <c r="PEV41" s="228"/>
      <c r="PFA41" s="232"/>
      <c r="PFI41" s="228"/>
      <c r="PFN41" s="232"/>
      <c r="PFV41" s="228"/>
      <c r="PGA41" s="232"/>
      <c r="PGI41" s="228"/>
      <c r="PGN41" s="232"/>
      <c r="PGV41" s="228"/>
      <c r="PHA41" s="232"/>
      <c r="PHI41" s="228"/>
      <c r="PHN41" s="232"/>
      <c r="PHV41" s="228"/>
      <c r="PIA41" s="232"/>
      <c r="PII41" s="228"/>
      <c r="PIN41" s="232"/>
      <c r="PIV41" s="228"/>
      <c r="PJA41" s="232"/>
      <c r="PJI41" s="228"/>
      <c r="PJN41" s="232"/>
      <c r="PJV41" s="228"/>
      <c r="PKA41" s="232"/>
      <c r="PKI41" s="228"/>
      <c r="PKN41" s="232"/>
      <c r="PKV41" s="228"/>
      <c r="PLA41" s="232"/>
      <c r="PLI41" s="228"/>
      <c r="PLN41" s="232"/>
      <c r="PLV41" s="228"/>
      <c r="PMA41" s="232"/>
      <c r="PMI41" s="228"/>
      <c r="PMN41" s="232"/>
      <c r="PMV41" s="228"/>
      <c r="PNA41" s="232"/>
      <c r="PNI41" s="228"/>
      <c r="PNN41" s="232"/>
      <c r="PNV41" s="228"/>
      <c r="POA41" s="232"/>
      <c r="POI41" s="228"/>
      <c r="PON41" s="232"/>
      <c r="POV41" s="228"/>
      <c r="PPA41" s="232"/>
      <c r="PPI41" s="228"/>
      <c r="PPN41" s="232"/>
      <c r="PPV41" s="228"/>
      <c r="PQA41" s="232"/>
      <c r="PQI41" s="228"/>
      <c r="PQN41" s="232"/>
      <c r="PQV41" s="228"/>
      <c r="PRA41" s="232"/>
      <c r="PRI41" s="228"/>
      <c r="PRN41" s="232"/>
      <c r="PRV41" s="228"/>
      <c r="PSA41" s="232"/>
      <c r="PSI41" s="228"/>
      <c r="PSN41" s="232"/>
      <c r="PSV41" s="228"/>
      <c r="PTA41" s="232"/>
      <c r="PTI41" s="228"/>
      <c r="PTN41" s="232"/>
      <c r="PTV41" s="228"/>
      <c r="PUA41" s="232"/>
      <c r="PUI41" s="228"/>
      <c r="PUN41" s="232"/>
      <c r="PUV41" s="228"/>
      <c r="PVA41" s="232"/>
      <c r="PVI41" s="228"/>
      <c r="PVN41" s="232"/>
      <c r="PVV41" s="228"/>
      <c r="PWA41" s="232"/>
      <c r="PWI41" s="228"/>
      <c r="PWN41" s="232"/>
      <c r="PWV41" s="228"/>
      <c r="PXA41" s="232"/>
      <c r="PXI41" s="228"/>
      <c r="PXN41" s="232"/>
      <c r="PXV41" s="228"/>
      <c r="PYA41" s="232"/>
      <c r="PYI41" s="228"/>
      <c r="PYN41" s="232"/>
      <c r="PYV41" s="228"/>
      <c r="PZA41" s="232"/>
      <c r="PZI41" s="228"/>
      <c r="PZN41" s="232"/>
      <c r="PZV41" s="228"/>
      <c r="QAA41" s="232"/>
      <c r="QAI41" s="228"/>
      <c r="QAN41" s="232"/>
      <c r="QAV41" s="228"/>
      <c r="QBA41" s="232"/>
      <c r="QBI41" s="228"/>
      <c r="QBN41" s="232"/>
      <c r="QBV41" s="228"/>
      <c r="QCA41" s="232"/>
      <c r="QCI41" s="228"/>
      <c r="QCN41" s="232"/>
      <c r="QCV41" s="228"/>
      <c r="QDA41" s="232"/>
      <c r="QDI41" s="228"/>
      <c r="QDN41" s="232"/>
      <c r="QDV41" s="228"/>
      <c r="QEA41" s="232"/>
      <c r="QEI41" s="228"/>
      <c r="QEN41" s="232"/>
      <c r="QEV41" s="228"/>
      <c r="QFA41" s="232"/>
      <c r="QFI41" s="228"/>
      <c r="QFN41" s="232"/>
      <c r="QFV41" s="228"/>
      <c r="QGA41" s="232"/>
      <c r="QGI41" s="228"/>
      <c r="QGN41" s="232"/>
      <c r="QGV41" s="228"/>
      <c r="QHA41" s="232"/>
      <c r="QHI41" s="228"/>
      <c r="QHN41" s="232"/>
      <c r="QHV41" s="228"/>
      <c r="QIA41" s="232"/>
      <c r="QII41" s="228"/>
      <c r="QIN41" s="232"/>
      <c r="QIV41" s="228"/>
      <c r="QJA41" s="232"/>
      <c r="QJI41" s="228"/>
      <c r="QJN41" s="232"/>
      <c r="QJV41" s="228"/>
      <c r="QKA41" s="232"/>
      <c r="QKI41" s="228"/>
      <c r="QKN41" s="232"/>
      <c r="QKV41" s="228"/>
      <c r="QLA41" s="232"/>
      <c r="QLI41" s="228"/>
      <c r="QLN41" s="232"/>
      <c r="QLV41" s="228"/>
      <c r="QMA41" s="232"/>
      <c r="QMI41" s="228"/>
      <c r="QMN41" s="232"/>
      <c r="QMV41" s="228"/>
      <c r="QNA41" s="232"/>
      <c r="QNI41" s="228"/>
      <c r="QNN41" s="232"/>
      <c r="QNV41" s="228"/>
      <c r="QOA41" s="232"/>
      <c r="QOI41" s="228"/>
      <c r="QON41" s="232"/>
      <c r="QOV41" s="228"/>
      <c r="QPA41" s="232"/>
      <c r="QPI41" s="228"/>
      <c r="QPN41" s="232"/>
      <c r="QPV41" s="228"/>
      <c r="QQA41" s="232"/>
      <c r="QQI41" s="228"/>
      <c r="QQN41" s="232"/>
      <c r="QQV41" s="228"/>
      <c r="QRA41" s="232"/>
      <c r="QRI41" s="228"/>
      <c r="QRN41" s="232"/>
      <c r="QRV41" s="228"/>
      <c r="QSA41" s="232"/>
      <c r="QSI41" s="228"/>
      <c r="QSN41" s="232"/>
      <c r="QSV41" s="228"/>
      <c r="QTA41" s="232"/>
      <c r="QTI41" s="228"/>
      <c r="QTN41" s="232"/>
      <c r="QTV41" s="228"/>
      <c r="QUA41" s="232"/>
      <c r="QUI41" s="228"/>
      <c r="QUN41" s="232"/>
      <c r="QUV41" s="228"/>
      <c r="QVA41" s="232"/>
      <c r="QVI41" s="228"/>
      <c r="QVN41" s="232"/>
      <c r="QVV41" s="228"/>
      <c r="QWA41" s="232"/>
      <c r="QWI41" s="228"/>
      <c r="QWN41" s="232"/>
      <c r="QWV41" s="228"/>
      <c r="QXA41" s="232"/>
      <c r="QXI41" s="228"/>
      <c r="QXN41" s="232"/>
      <c r="QXV41" s="228"/>
      <c r="QYA41" s="232"/>
      <c r="QYI41" s="228"/>
      <c r="QYN41" s="232"/>
      <c r="QYV41" s="228"/>
      <c r="QZA41" s="232"/>
      <c r="QZI41" s="228"/>
      <c r="QZN41" s="232"/>
      <c r="QZV41" s="228"/>
      <c r="RAA41" s="232"/>
      <c r="RAI41" s="228"/>
      <c r="RAN41" s="232"/>
      <c r="RAV41" s="228"/>
      <c r="RBA41" s="232"/>
      <c r="RBI41" s="228"/>
      <c r="RBN41" s="232"/>
      <c r="RBV41" s="228"/>
      <c r="RCA41" s="232"/>
      <c r="RCI41" s="228"/>
      <c r="RCN41" s="232"/>
      <c r="RCV41" s="228"/>
      <c r="RDA41" s="232"/>
      <c r="RDI41" s="228"/>
      <c r="RDN41" s="232"/>
      <c r="RDV41" s="228"/>
      <c r="REA41" s="232"/>
      <c r="REI41" s="228"/>
      <c r="REN41" s="232"/>
      <c r="REV41" s="228"/>
      <c r="RFA41" s="232"/>
      <c r="RFI41" s="228"/>
      <c r="RFN41" s="232"/>
      <c r="RFV41" s="228"/>
      <c r="RGA41" s="232"/>
      <c r="RGI41" s="228"/>
      <c r="RGN41" s="232"/>
      <c r="RGV41" s="228"/>
      <c r="RHA41" s="232"/>
      <c r="RHI41" s="228"/>
      <c r="RHN41" s="232"/>
      <c r="RHV41" s="228"/>
      <c r="RIA41" s="232"/>
      <c r="RII41" s="228"/>
      <c r="RIN41" s="232"/>
      <c r="RIV41" s="228"/>
      <c r="RJA41" s="232"/>
      <c r="RJI41" s="228"/>
      <c r="RJN41" s="232"/>
      <c r="RJV41" s="228"/>
      <c r="RKA41" s="232"/>
      <c r="RKI41" s="228"/>
      <c r="RKN41" s="232"/>
      <c r="RKV41" s="228"/>
      <c r="RLA41" s="232"/>
      <c r="RLI41" s="228"/>
      <c r="RLN41" s="232"/>
      <c r="RLV41" s="228"/>
      <c r="RMA41" s="232"/>
      <c r="RMI41" s="228"/>
      <c r="RMN41" s="232"/>
      <c r="RMV41" s="228"/>
      <c r="RNA41" s="232"/>
      <c r="RNI41" s="228"/>
      <c r="RNN41" s="232"/>
      <c r="RNV41" s="228"/>
      <c r="ROA41" s="232"/>
      <c r="ROI41" s="228"/>
      <c r="RON41" s="232"/>
      <c r="ROV41" s="228"/>
      <c r="RPA41" s="232"/>
      <c r="RPI41" s="228"/>
      <c r="RPN41" s="232"/>
      <c r="RPV41" s="228"/>
      <c r="RQA41" s="232"/>
      <c r="RQI41" s="228"/>
      <c r="RQN41" s="232"/>
      <c r="RQV41" s="228"/>
      <c r="RRA41" s="232"/>
      <c r="RRI41" s="228"/>
      <c r="RRN41" s="232"/>
      <c r="RRV41" s="228"/>
      <c r="RSA41" s="232"/>
      <c r="RSI41" s="228"/>
      <c r="RSN41" s="232"/>
      <c r="RSV41" s="228"/>
      <c r="RTA41" s="232"/>
      <c r="RTI41" s="228"/>
      <c r="RTN41" s="232"/>
      <c r="RTV41" s="228"/>
      <c r="RUA41" s="232"/>
      <c r="RUI41" s="228"/>
      <c r="RUN41" s="232"/>
      <c r="RUV41" s="228"/>
      <c r="RVA41" s="232"/>
      <c r="RVI41" s="228"/>
      <c r="RVN41" s="232"/>
      <c r="RVV41" s="228"/>
      <c r="RWA41" s="232"/>
      <c r="RWI41" s="228"/>
      <c r="RWN41" s="232"/>
      <c r="RWV41" s="228"/>
      <c r="RXA41" s="232"/>
      <c r="RXI41" s="228"/>
      <c r="RXN41" s="232"/>
      <c r="RXV41" s="228"/>
      <c r="RYA41" s="232"/>
      <c r="RYI41" s="228"/>
      <c r="RYN41" s="232"/>
      <c r="RYV41" s="228"/>
      <c r="RZA41" s="232"/>
      <c r="RZI41" s="228"/>
      <c r="RZN41" s="232"/>
      <c r="RZV41" s="228"/>
      <c r="SAA41" s="232"/>
      <c r="SAI41" s="228"/>
      <c r="SAN41" s="232"/>
      <c r="SAV41" s="228"/>
      <c r="SBA41" s="232"/>
      <c r="SBI41" s="228"/>
      <c r="SBN41" s="232"/>
      <c r="SBV41" s="228"/>
      <c r="SCA41" s="232"/>
      <c r="SCI41" s="228"/>
      <c r="SCN41" s="232"/>
      <c r="SCV41" s="228"/>
      <c r="SDA41" s="232"/>
      <c r="SDI41" s="228"/>
      <c r="SDN41" s="232"/>
      <c r="SDV41" s="228"/>
      <c r="SEA41" s="232"/>
      <c r="SEI41" s="228"/>
      <c r="SEN41" s="232"/>
      <c r="SEV41" s="228"/>
      <c r="SFA41" s="232"/>
      <c r="SFI41" s="228"/>
      <c r="SFN41" s="232"/>
      <c r="SFV41" s="228"/>
      <c r="SGA41" s="232"/>
      <c r="SGI41" s="228"/>
      <c r="SGN41" s="232"/>
      <c r="SGV41" s="228"/>
      <c r="SHA41" s="232"/>
      <c r="SHI41" s="228"/>
      <c r="SHN41" s="232"/>
      <c r="SHV41" s="228"/>
      <c r="SIA41" s="232"/>
      <c r="SII41" s="228"/>
      <c r="SIN41" s="232"/>
      <c r="SIV41" s="228"/>
      <c r="SJA41" s="232"/>
      <c r="SJI41" s="228"/>
      <c r="SJN41" s="232"/>
      <c r="SJV41" s="228"/>
      <c r="SKA41" s="232"/>
      <c r="SKI41" s="228"/>
      <c r="SKN41" s="232"/>
      <c r="SKV41" s="228"/>
      <c r="SLA41" s="232"/>
      <c r="SLI41" s="228"/>
      <c r="SLN41" s="232"/>
      <c r="SLV41" s="228"/>
      <c r="SMA41" s="232"/>
      <c r="SMI41" s="228"/>
      <c r="SMN41" s="232"/>
      <c r="SMV41" s="228"/>
      <c r="SNA41" s="232"/>
      <c r="SNI41" s="228"/>
      <c r="SNN41" s="232"/>
      <c r="SNV41" s="228"/>
      <c r="SOA41" s="232"/>
      <c r="SOI41" s="228"/>
      <c r="SON41" s="232"/>
      <c r="SOV41" s="228"/>
      <c r="SPA41" s="232"/>
      <c r="SPI41" s="228"/>
      <c r="SPN41" s="232"/>
      <c r="SPV41" s="228"/>
      <c r="SQA41" s="232"/>
      <c r="SQI41" s="228"/>
      <c r="SQN41" s="232"/>
      <c r="SQV41" s="228"/>
      <c r="SRA41" s="232"/>
      <c r="SRI41" s="228"/>
      <c r="SRN41" s="232"/>
      <c r="SRV41" s="228"/>
      <c r="SSA41" s="232"/>
      <c r="SSI41" s="228"/>
      <c r="SSN41" s="232"/>
      <c r="SSV41" s="228"/>
      <c r="STA41" s="232"/>
      <c r="STI41" s="228"/>
      <c r="STN41" s="232"/>
      <c r="STV41" s="228"/>
      <c r="SUA41" s="232"/>
      <c r="SUI41" s="228"/>
      <c r="SUN41" s="232"/>
      <c r="SUV41" s="228"/>
      <c r="SVA41" s="232"/>
      <c r="SVI41" s="228"/>
      <c r="SVN41" s="232"/>
      <c r="SVV41" s="228"/>
      <c r="SWA41" s="232"/>
      <c r="SWI41" s="228"/>
      <c r="SWN41" s="232"/>
      <c r="SWV41" s="228"/>
      <c r="SXA41" s="232"/>
      <c r="SXI41" s="228"/>
      <c r="SXN41" s="232"/>
      <c r="SXV41" s="228"/>
      <c r="SYA41" s="232"/>
      <c r="SYI41" s="228"/>
      <c r="SYN41" s="232"/>
      <c r="SYV41" s="228"/>
      <c r="SZA41" s="232"/>
      <c r="SZI41" s="228"/>
      <c r="SZN41" s="232"/>
      <c r="SZV41" s="228"/>
      <c r="TAA41" s="232"/>
      <c r="TAI41" s="228"/>
      <c r="TAN41" s="232"/>
      <c r="TAV41" s="228"/>
      <c r="TBA41" s="232"/>
      <c r="TBI41" s="228"/>
      <c r="TBN41" s="232"/>
      <c r="TBV41" s="228"/>
      <c r="TCA41" s="232"/>
      <c r="TCI41" s="228"/>
      <c r="TCN41" s="232"/>
      <c r="TCV41" s="228"/>
      <c r="TDA41" s="232"/>
      <c r="TDI41" s="228"/>
      <c r="TDN41" s="232"/>
      <c r="TDV41" s="228"/>
      <c r="TEA41" s="232"/>
      <c r="TEI41" s="228"/>
      <c r="TEN41" s="232"/>
      <c r="TEV41" s="228"/>
      <c r="TFA41" s="232"/>
      <c r="TFI41" s="228"/>
      <c r="TFN41" s="232"/>
      <c r="TFV41" s="228"/>
      <c r="TGA41" s="232"/>
      <c r="TGI41" s="228"/>
      <c r="TGN41" s="232"/>
      <c r="TGV41" s="228"/>
      <c r="THA41" s="232"/>
      <c r="THI41" s="228"/>
      <c r="THN41" s="232"/>
      <c r="THV41" s="228"/>
      <c r="TIA41" s="232"/>
      <c r="TII41" s="228"/>
      <c r="TIN41" s="232"/>
      <c r="TIV41" s="228"/>
      <c r="TJA41" s="232"/>
      <c r="TJI41" s="228"/>
      <c r="TJN41" s="232"/>
      <c r="TJV41" s="228"/>
      <c r="TKA41" s="232"/>
      <c r="TKI41" s="228"/>
      <c r="TKN41" s="232"/>
      <c r="TKV41" s="228"/>
      <c r="TLA41" s="232"/>
      <c r="TLI41" s="228"/>
      <c r="TLN41" s="232"/>
      <c r="TLV41" s="228"/>
      <c r="TMA41" s="232"/>
      <c r="TMI41" s="228"/>
      <c r="TMN41" s="232"/>
      <c r="TMV41" s="228"/>
      <c r="TNA41" s="232"/>
      <c r="TNI41" s="228"/>
      <c r="TNN41" s="232"/>
      <c r="TNV41" s="228"/>
      <c r="TOA41" s="232"/>
      <c r="TOI41" s="228"/>
      <c r="TON41" s="232"/>
      <c r="TOV41" s="228"/>
      <c r="TPA41" s="232"/>
      <c r="TPI41" s="228"/>
      <c r="TPN41" s="232"/>
      <c r="TPV41" s="228"/>
      <c r="TQA41" s="232"/>
      <c r="TQI41" s="228"/>
      <c r="TQN41" s="232"/>
      <c r="TQV41" s="228"/>
      <c r="TRA41" s="232"/>
      <c r="TRI41" s="228"/>
      <c r="TRN41" s="232"/>
      <c r="TRV41" s="228"/>
      <c r="TSA41" s="232"/>
      <c r="TSI41" s="228"/>
      <c r="TSN41" s="232"/>
      <c r="TSV41" s="228"/>
      <c r="TTA41" s="232"/>
      <c r="TTI41" s="228"/>
      <c r="TTN41" s="232"/>
      <c r="TTV41" s="228"/>
      <c r="TUA41" s="232"/>
      <c r="TUI41" s="228"/>
      <c r="TUN41" s="232"/>
      <c r="TUV41" s="228"/>
      <c r="TVA41" s="232"/>
      <c r="TVI41" s="228"/>
      <c r="TVN41" s="232"/>
      <c r="TVV41" s="228"/>
      <c r="TWA41" s="232"/>
      <c r="TWI41" s="228"/>
      <c r="TWN41" s="232"/>
      <c r="TWV41" s="228"/>
      <c r="TXA41" s="232"/>
      <c r="TXI41" s="228"/>
      <c r="TXN41" s="232"/>
      <c r="TXV41" s="228"/>
      <c r="TYA41" s="232"/>
      <c r="TYI41" s="228"/>
      <c r="TYN41" s="232"/>
      <c r="TYV41" s="228"/>
      <c r="TZA41" s="232"/>
      <c r="TZI41" s="228"/>
      <c r="TZN41" s="232"/>
      <c r="TZV41" s="228"/>
      <c r="UAA41" s="232"/>
      <c r="UAI41" s="228"/>
      <c r="UAN41" s="232"/>
      <c r="UAV41" s="228"/>
      <c r="UBA41" s="232"/>
      <c r="UBI41" s="228"/>
      <c r="UBN41" s="232"/>
      <c r="UBV41" s="228"/>
      <c r="UCA41" s="232"/>
      <c r="UCI41" s="228"/>
      <c r="UCN41" s="232"/>
      <c r="UCV41" s="228"/>
      <c r="UDA41" s="232"/>
      <c r="UDI41" s="228"/>
      <c r="UDN41" s="232"/>
      <c r="UDV41" s="228"/>
      <c r="UEA41" s="232"/>
      <c r="UEI41" s="228"/>
      <c r="UEN41" s="232"/>
      <c r="UEV41" s="228"/>
      <c r="UFA41" s="232"/>
      <c r="UFI41" s="228"/>
      <c r="UFN41" s="232"/>
      <c r="UFV41" s="228"/>
      <c r="UGA41" s="232"/>
      <c r="UGI41" s="228"/>
      <c r="UGN41" s="232"/>
      <c r="UGV41" s="228"/>
      <c r="UHA41" s="232"/>
      <c r="UHI41" s="228"/>
      <c r="UHN41" s="232"/>
      <c r="UHV41" s="228"/>
      <c r="UIA41" s="232"/>
      <c r="UII41" s="228"/>
      <c r="UIN41" s="232"/>
      <c r="UIV41" s="228"/>
      <c r="UJA41" s="232"/>
      <c r="UJI41" s="228"/>
      <c r="UJN41" s="232"/>
      <c r="UJV41" s="228"/>
      <c r="UKA41" s="232"/>
      <c r="UKI41" s="228"/>
      <c r="UKN41" s="232"/>
      <c r="UKV41" s="228"/>
      <c r="ULA41" s="232"/>
      <c r="ULI41" s="228"/>
      <c r="ULN41" s="232"/>
      <c r="ULV41" s="228"/>
      <c r="UMA41" s="232"/>
      <c r="UMI41" s="228"/>
      <c r="UMN41" s="232"/>
      <c r="UMV41" s="228"/>
      <c r="UNA41" s="232"/>
      <c r="UNI41" s="228"/>
      <c r="UNN41" s="232"/>
      <c r="UNV41" s="228"/>
      <c r="UOA41" s="232"/>
      <c r="UOI41" s="228"/>
      <c r="UON41" s="232"/>
      <c r="UOV41" s="228"/>
      <c r="UPA41" s="232"/>
      <c r="UPI41" s="228"/>
      <c r="UPN41" s="232"/>
      <c r="UPV41" s="228"/>
      <c r="UQA41" s="232"/>
      <c r="UQI41" s="228"/>
      <c r="UQN41" s="232"/>
      <c r="UQV41" s="228"/>
      <c r="URA41" s="232"/>
      <c r="URI41" s="228"/>
      <c r="URN41" s="232"/>
      <c r="URV41" s="228"/>
      <c r="USA41" s="232"/>
      <c r="USI41" s="228"/>
      <c r="USN41" s="232"/>
      <c r="USV41" s="228"/>
      <c r="UTA41" s="232"/>
      <c r="UTI41" s="228"/>
      <c r="UTN41" s="232"/>
      <c r="UTV41" s="228"/>
      <c r="UUA41" s="232"/>
      <c r="UUI41" s="228"/>
      <c r="UUN41" s="232"/>
      <c r="UUV41" s="228"/>
      <c r="UVA41" s="232"/>
      <c r="UVI41" s="228"/>
      <c r="UVN41" s="232"/>
      <c r="UVV41" s="228"/>
      <c r="UWA41" s="232"/>
      <c r="UWI41" s="228"/>
      <c r="UWN41" s="232"/>
      <c r="UWV41" s="228"/>
      <c r="UXA41" s="232"/>
      <c r="UXI41" s="228"/>
      <c r="UXN41" s="232"/>
      <c r="UXV41" s="228"/>
      <c r="UYA41" s="232"/>
      <c r="UYI41" s="228"/>
      <c r="UYN41" s="232"/>
      <c r="UYV41" s="228"/>
      <c r="UZA41" s="232"/>
      <c r="UZI41" s="228"/>
      <c r="UZN41" s="232"/>
      <c r="UZV41" s="228"/>
      <c r="VAA41" s="232"/>
      <c r="VAI41" s="228"/>
      <c r="VAN41" s="232"/>
      <c r="VAV41" s="228"/>
      <c r="VBA41" s="232"/>
      <c r="VBI41" s="228"/>
      <c r="VBN41" s="232"/>
      <c r="VBV41" s="228"/>
      <c r="VCA41" s="232"/>
      <c r="VCI41" s="228"/>
      <c r="VCN41" s="232"/>
      <c r="VCV41" s="228"/>
      <c r="VDA41" s="232"/>
      <c r="VDI41" s="228"/>
      <c r="VDN41" s="232"/>
      <c r="VDV41" s="228"/>
      <c r="VEA41" s="232"/>
      <c r="VEI41" s="228"/>
      <c r="VEN41" s="232"/>
      <c r="VEV41" s="228"/>
      <c r="VFA41" s="232"/>
      <c r="VFI41" s="228"/>
      <c r="VFN41" s="232"/>
      <c r="VFV41" s="228"/>
      <c r="VGA41" s="232"/>
      <c r="VGI41" s="228"/>
      <c r="VGN41" s="232"/>
      <c r="VGV41" s="228"/>
      <c r="VHA41" s="232"/>
      <c r="VHI41" s="228"/>
      <c r="VHN41" s="232"/>
      <c r="VHV41" s="228"/>
      <c r="VIA41" s="232"/>
      <c r="VII41" s="228"/>
      <c r="VIN41" s="232"/>
      <c r="VIV41" s="228"/>
      <c r="VJA41" s="232"/>
      <c r="VJI41" s="228"/>
      <c r="VJN41" s="232"/>
      <c r="VJV41" s="228"/>
      <c r="VKA41" s="232"/>
      <c r="VKI41" s="228"/>
      <c r="VKN41" s="232"/>
      <c r="VKV41" s="228"/>
      <c r="VLA41" s="232"/>
      <c r="VLI41" s="228"/>
      <c r="VLN41" s="232"/>
      <c r="VLV41" s="228"/>
      <c r="VMA41" s="232"/>
      <c r="VMI41" s="228"/>
      <c r="VMN41" s="232"/>
      <c r="VMV41" s="228"/>
      <c r="VNA41" s="232"/>
      <c r="VNI41" s="228"/>
      <c r="VNN41" s="232"/>
      <c r="VNV41" s="228"/>
      <c r="VOA41" s="232"/>
      <c r="VOI41" s="228"/>
      <c r="VON41" s="232"/>
      <c r="VOV41" s="228"/>
      <c r="VPA41" s="232"/>
      <c r="VPI41" s="228"/>
      <c r="VPN41" s="232"/>
      <c r="VPV41" s="228"/>
      <c r="VQA41" s="232"/>
      <c r="VQI41" s="228"/>
      <c r="VQN41" s="232"/>
      <c r="VQV41" s="228"/>
      <c r="VRA41" s="232"/>
      <c r="VRI41" s="228"/>
      <c r="VRN41" s="232"/>
      <c r="VRV41" s="228"/>
      <c r="VSA41" s="232"/>
      <c r="VSI41" s="228"/>
      <c r="VSN41" s="232"/>
      <c r="VSV41" s="228"/>
      <c r="VTA41" s="232"/>
      <c r="VTI41" s="228"/>
      <c r="VTN41" s="232"/>
      <c r="VTV41" s="228"/>
      <c r="VUA41" s="232"/>
      <c r="VUI41" s="228"/>
      <c r="VUN41" s="232"/>
      <c r="VUV41" s="228"/>
      <c r="VVA41" s="232"/>
      <c r="VVI41" s="228"/>
      <c r="VVN41" s="232"/>
      <c r="VVV41" s="228"/>
      <c r="VWA41" s="232"/>
      <c r="VWI41" s="228"/>
      <c r="VWN41" s="232"/>
      <c r="VWV41" s="228"/>
      <c r="VXA41" s="232"/>
      <c r="VXI41" s="228"/>
      <c r="VXN41" s="232"/>
      <c r="VXV41" s="228"/>
      <c r="VYA41" s="232"/>
      <c r="VYI41" s="228"/>
      <c r="VYN41" s="232"/>
      <c r="VYV41" s="228"/>
      <c r="VZA41" s="232"/>
      <c r="VZI41" s="228"/>
      <c r="VZN41" s="232"/>
      <c r="VZV41" s="228"/>
      <c r="WAA41" s="232"/>
      <c r="WAI41" s="228"/>
      <c r="WAN41" s="232"/>
      <c r="WAV41" s="228"/>
      <c r="WBA41" s="232"/>
      <c r="WBI41" s="228"/>
      <c r="WBN41" s="232"/>
      <c r="WBV41" s="228"/>
      <c r="WCA41" s="232"/>
      <c r="WCI41" s="228"/>
      <c r="WCN41" s="232"/>
      <c r="WCV41" s="228"/>
      <c r="WDA41" s="232"/>
      <c r="WDI41" s="228"/>
      <c r="WDN41" s="232"/>
      <c r="WDV41" s="228"/>
      <c r="WEA41" s="232"/>
      <c r="WEI41" s="228"/>
      <c r="WEN41" s="232"/>
      <c r="WEV41" s="228"/>
      <c r="WFA41" s="232"/>
      <c r="WFI41" s="228"/>
      <c r="WFN41" s="232"/>
      <c r="WFV41" s="228"/>
      <c r="WGA41" s="232"/>
      <c r="WGI41" s="228"/>
      <c r="WGN41" s="232"/>
      <c r="WGV41" s="228"/>
      <c r="WHA41" s="232"/>
      <c r="WHI41" s="228"/>
      <c r="WHN41" s="232"/>
      <c r="WHV41" s="228"/>
      <c r="WIA41" s="232"/>
      <c r="WII41" s="228"/>
      <c r="WIN41" s="232"/>
      <c r="WIV41" s="228"/>
      <c r="WJA41" s="232"/>
      <c r="WJI41" s="228"/>
      <c r="WJN41" s="232"/>
      <c r="WJV41" s="228"/>
      <c r="WKA41" s="232"/>
      <c r="WKI41" s="228"/>
      <c r="WKN41" s="232"/>
      <c r="WKV41" s="228"/>
      <c r="WLA41" s="232"/>
      <c r="WLI41" s="228"/>
      <c r="WLN41" s="232"/>
      <c r="WLV41" s="228"/>
      <c r="WMA41" s="232"/>
      <c r="WMI41" s="228"/>
      <c r="WMN41" s="232"/>
      <c r="WMV41" s="228"/>
      <c r="WNA41" s="232"/>
      <c r="WNI41" s="228"/>
      <c r="WNN41" s="232"/>
      <c r="WNV41" s="228"/>
      <c r="WOA41" s="232"/>
      <c r="WOI41" s="228"/>
      <c r="WON41" s="232"/>
      <c r="WOV41" s="228"/>
      <c r="WPA41" s="232"/>
      <c r="WPI41" s="228"/>
      <c r="WPN41" s="232"/>
      <c r="WPV41" s="228"/>
      <c r="WQA41" s="232"/>
      <c r="WQI41" s="228"/>
      <c r="WQN41" s="232"/>
      <c r="WQV41" s="228"/>
      <c r="WRA41" s="232"/>
      <c r="WRI41" s="228"/>
      <c r="WRN41" s="232"/>
      <c r="WRV41" s="228"/>
      <c r="WSA41" s="232"/>
      <c r="WSI41" s="228"/>
      <c r="WSN41" s="232"/>
      <c r="WSV41" s="228"/>
      <c r="WTA41" s="232"/>
      <c r="WTI41" s="228"/>
      <c r="WTN41" s="232"/>
      <c r="WTV41" s="228"/>
      <c r="WUA41" s="232"/>
      <c r="WUI41" s="228"/>
      <c r="WUN41" s="232"/>
      <c r="WUV41" s="228"/>
      <c r="WVA41" s="232"/>
      <c r="WVI41" s="228"/>
      <c r="WVN41" s="232"/>
      <c r="WVV41" s="228"/>
      <c r="WWA41" s="232"/>
      <c r="WWI41" s="228"/>
      <c r="WWN41" s="232"/>
      <c r="WWV41" s="228"/>
      <c r="WXA41" s="232"/>
      <c r="WXI41" s="228"/>
      <c r="WXN41" s="232"/>
      <c r="WXV41" s="228"/>
      <c r="WYA41" s="232"/>
      <c r="WYI41" s="228"/>
      <c r="WYN41" s="232"/>
      <c r="WYV41" s="228"/>
      <c r="WZA41" s="232"/>
      <c r="WZI41" s="228"/>
      <c r="WZN41" s="232"/>
      <c r="WZV41" s="228"/>
      <c r="XAA41" s="232"/>
      <c r="XAI41" s="228"/>
      <c r="XAN41" s="232"/>
      <c r="XAV41" s="228"/>
      <c r="XBA41" s="232"/>
      <c r="XBI41" s="228"/>
      <c r="XBN41" s="232"/>
      <c r="XBV41" s="228"/>
      <c r="XCA41" s="232"/>
      <c r="XCI41" s="228"/>
      <c r="XCN41" s="232"/>
      <c r="XCV41" s="228"/>
      <c r="XDA41" s="232"/>
      <c r="XDI41" s="228"/>
      <c r="XDN41" s="232"/>
    </row>
    <row r="42" spans="1:1023 1028:2042 2050:3069 3077:4096 4104:5118 5123:6137 6145:7164 7172:8191 8199:9213 9218:10240 10245:11259 11267:12286 12294:13308 13313:14335 14340:15354 15362:16342" x14ac:dyDescent="0.25">
      <c r="A42" s="227"/>
      <c r="B42" s="228"/>
      <c r="C42" s="228"/>
      <c r="D42" s="228"/>
      <c r="E42" s="228"/>
      <c r="F42" s="228"/>
      <c r="G42" s="228"/>
      <c r="H42" s="228"/>
      <c r="I42" s="228"/>
      <c r="J42" s="228"/>
      <c r="K42" s="228"/>
      <c r="L42" s="228"/>
      <c r="M42" s="230"/>
      <c r="N42" s="229"/>
      <c r="O42" s="229"/>
      <c r="P42" s="230"/>
      <c r="T42" s="230"/>
      <c r="U42" s="230"/>
      <c r="V42" s="230"/>
      <c r="W42" s="230"/>
      <c r="X42" s="230"/>
      <c r="Y42" s="230"/>
      <c r="Z42" s="230"/>
      <c r="AA42" s="230"/>
      <c r="AB42" s="230"/>
      <c r="AC42" s="230"/>
      <c r="AD42" s="230"/>
      <c r="AE42" s="230"/>
      <c r="AF42" s="230"/>
    </row>
    <row r="43" spans="1:1023 1028:2042 2050:3069 3077:4096 4104:5118 5123:6137 6145:7164 7172:8191 8199:9213 9218:10240 10245:11259 11267:12286 12294:13308 13313:14335 14340:15354 15362:16342" s="230" customFormat="1" x14ac:dyDescent="0.25">
      <c r="A43" s="233"/>
    </row>
    <row r="44" spans="1:1023 1028:2042 2050:3069 3077:4096 4104:5118 5123:6137 6145:7164 7172:8191 8199:9213 9218:10240 10245:11259 11267:12286 12294:13308 13313:14335 14340:15354 15362:16342" s="230" customFormat="1" ht="15.75" thickBot="1" x14ac:dyDescent="0.3">
      <c r="A44" s="233"/>
    </row>
    <row r="45" spans="1:1023 1028:2042 2050:3069 3077:4096 4104:5118 5123:6137 6145:7164 7172:8191 8199:9213 9218:10240 10245:11259 11267:12286 12294:13308 13313:14335 14340:15354 15362:16342" s="230" customFormat="1" x14ac:dyDescent="0.25">
      <c r="A45" s="233"/>
      <c r="F45" s="301" t="s">
        <v>448</v>
      </c>
      <c r="G45" s="302"/>
      <c r="H45" s="302"/>
      <c r="I45" s="303"/>
    </row>
    <row r="46" spans="1:1023 1028:2042 2050:3069 3077:4096 4104:5118 5123:6137 6145:7164 7172:8191 8199:9213 9218:10240 10245:11259 11267:12286 12294:13308 13313:14335 14340:15354 15362:16342" s="230" customFormat="1" x14ac:dyDescent="0.25">
      <c r="A46" s="233"/>
      <c r="F46" s="304"/>
      <c r="G46" s="305"/>
      <c r="H46" s="305"/>
      <c r="I46" s="306"/>
    </row>
    <row r="47" spans="1:1023 1028:2042 2050:3069 3077:4096 4104:5118 5123:6137 6145:7164 7172:8191 8199:9213 9218:10240 10245:11259 11267:12286 12294:13308 13313:14335 14340:15354 15362:16342" s="230" customFormat="1" x14ac:dyDescent="0.25">
      <c r="A47" s="233"/>
      <c r="F47" s="304"/>
      <c r="G47" s="305"/>
      <c r="H47" s="305"/>
      <c r="I47" s="306"/>
    </row>
    <row r="48" spans="1:1023 1028:2042 2050:3069 3077:4096 4104:5118 5123:6137 6145:7164 7172:8191 8199:9213 9218:10240 10245:11259 11267:12286 12294:13308 13313:14335 14340:15354 15362:16342" s="230" customFormat="1" x14ac:dyDescent="0.25">
      <c r="A48" s="233"/>
      <c r="F48" s="304"/>
      <c r="G48" s="305"/>
      <c r="H48" s="305"/>
      <c r="I48" s="306"/>
    </row>
    <row r="49" spans="1:18" s="230" customFormat="1" x14ac:dyDescent="0.25">
      <c r="A49" s="233"/>
      <c r="F49" s="304"/>
      <c r="G49" s="305"/>
      <c r="H49" s="305"/>
      <c r="I49" s="306"/>
    </row>
    <row r="50" spans="1:18" x14ac:dyDescent="0.25">
      <c r="A50" s="233"/>
      <c r="B50" s="230"/>
      <c r="C50" s="230"/>
      <c r="D50" s="230"/>
      <c r="E50" s="230"/>
      <c r="F50" s="304"/>
      <c r="G50" s="305"/>
      <c r="H50" s="305"/>
      <c r="I50" s="306"/>
      <c r="J50" s="230"/>
      <c r="K50" s="230"/>
      <c r="L50" s="230"/>
      <c r="M50" s="230"/>
      <c r="N50" s="230"/>
      <c r="O50" s="230"/>
      <c r="P50" s="230"/>
    </row>
    <row r="51" spans="1:18" x14ac:dyDescent="0.25">
      <c r="A51" s="233"/>
      <c r="B51" s="230"/>
      <c r="C51" s="230"/>
      <c r="D51" s="230"/>
      <c r="E51" s="230"/>
      <c r="F51" s="304"/>
      <c r="G51" s="305"/>
      <c r="H51" s="305"/>
      <c r="I51" s="306"/>
      <c r="J51" s="230"/>
      <c r="K51" s="230"/>
      <c r="L51" s="230"/>
      <c r="M51" s="230"/>
      <c r="N51" s="230"/>
      <c r="O51" s="230"/>
      <c r="P51" s="230"/>
    </row>
    <row r="52" spans="1:18" s="230" customFormat="1" x14ac:dyDescent="0.25">
      <c r="A52" s="233"/>
      <c r="F52" s="304"/>
      <c r="G52" s="305"/>
      <c r="H52" s="305"/>
      <c r="I52" s="306"/>
    </row>
    <row r="53" spans="1:18" s="230" customFormat="1" ht="15.75" thickBot="1" x14ac:dyDescent="0.3">
      <c r="A53" s="233"/>
      <c r="F53" s="307"/>
      <c r="G53" s="308"/>
      <c r="H53" s="308"/>
      <c r="I53" s="309"/>
    </row>
    <row r="54" spans="1:18" s="230" customFormat="1" x14ac:dyDescent="0.25">
      <c r="A54" s="233"/>
    </row>
    <row r="55" spans="1:18" s="230" customFormat="1" ht="15.75" thickBot="1" x14ac:dyDescent="0.3">
      <c r="A55" s="233"/>
    </row>
    <row r="56" spans="1:18" s="230" customFormat="1" ht="15.75" thickBot="1" x14ac:dyDescent="0.3">
      <c r="A56" s="233"/>
      <c r="F56" s="409" t="s">
        <v>413</v>
      </c>
      <c r="G56" s="410" t="s">
        <v>414</v>
      </c>
      <c r="H56" s="410" t="s">
        <v>415</v>
      </c>
      <c r="I56" s="410" t="s">
        <v>449</v>
      </c>
    </row>
    <row r="57" spans="1:18" s="230" customFormat="1" ht="15.75" thickBot="1" x14ac:dyDescent="0.3">
      <c r="A57" s="233"/>
      <c r="F57" s="411" t="s">
        <v>421</v>
      </c>
      <c r="G57" s="412" t="s">
        <v>450</v>
      </c>
      <c r="H57" s="412" t="s">
        <v>451</v>
      </c>
      <c r="I57" s="412" t="s">
        <v>452</v>
      </c>
    </row>
    <row r="58" spans="1:18" s="230" customFormat="1" ht="15.75" thickBot="1" x14ac:dyDescent="0.3">
      <c r="A58" s="233"/>
      <c r="F58" s="411" t="s">
        <v>421</v>
      </c>
      <c r="G58" s="412" t="s">
        <v>453</v>
      </c>
      <c r="H58" s="412" t="s">
        <v>454</v>
      </c>
      <c r="I58" s="412" t="s">
        <v>452</v>
      </c>
    </row>
    <row r="59" spans="1:18" s="230" customFormat="1" ht="15.75" thickBot="1" x14ac:dyDescent="0.3">
      <c r="A59" s="233"/>
      <c r="F59" s="411" t="s">
        <v>421</v>
      </c>
      <c r="G59" s="412" t="s">
        <v>455</v>
      </c>
      <c r="H59" s="412" t="s">
        <v>456</v>
      </c>
      <c r="I59" s="412" t="s">
        <v>452</v>
      </c>
      <c r="R59" s="234"/>
    </row>
    <row r="60" spans="1:18" s="230" customFormat="1" ht="15.75" thickBot="1" x14ac:dyDescent="0.3">
      <c r="A60" s="233"/>
      <c r="F60" s="411" t="s">
        <v>421</v>
      </c>
      <c r="G60" s="412" t="s">
        <v>457</v>
      </c>
      <c r="H60" s="412" t="s">
        <v>458</v>
      </c>
      <c r="I60" s="412" t="s">
        <v>452</v>
      </c>
    </row>
    <row r="61" spans="1:18" s="230" customFormat="1" ht="15.75" thickBot="1" x14ac:dyDescent="0.3">
      <c r="A61" s="233"/>
      <c r="F61" s="411" t="s">
        <v>421</v>
      </c>
      <c r="G61" s="412" t="s">
        <v>457</v>
      </c>
      <c r="H61" s="412" t="s">
        <v>459</v>
      </c>
      <c r="I61" s="412" t="s">
        <v>452</v>
      </c>
    </row>
    <row r="62" spans="1:18" s="230" customFormat="1" x14ac:dyDescent="0.25">
      <c r="A62" s="233"/>
    </row>
    <row r="63" spans="1:18" s="230" customFormat="1" x14ac:dyDescent="0.25">
      <c r="A63" s="233"/>
    </row>
    <row r="64" spans="1:18" s="230" customFormat="1" x14ac:dyDescent="0.25">
      <c r="A64" s="233"/>
    </row>
    <row r="65" spans="1:12" s="230" customFormat="1" x14ac:dyDescent="0.25">
      <c r="A65" s="233"/>
    </row>
    <row r="66" spans="1:12" x14ac:dyDescent="0.25">
      <c r="A66" s="233"/>
      <c r="B66" s="230"/>
      <c r="C66" s="230"/>
      <c r="D66" s="230"/>
      <c r="E66" s="230"/>
      <c r="F66" s="230"/>
      <c r="G66" s="230"/>
      <c r="H66" s="230"/>
      <c r="I66" s="230"/>
      <c r="J66" s="230"/>
      <c r="K66" s="230"/>
      <c r="L66" s="230"/>
    </row>
    <row r="67" spans="1:12" s="230" customFormat="1" x14ac:dyDescent="0.25">
      <c r="A67" s="233"/>
    </row>
    <row r="68" spans="1:12" s="230" customFormat="1" x14ac:dyDescent="0.25">
      <c r="A68" s="233"/>
    </row>
    <row r="69" spans="1:12" s="230" customFormat="1" x14ac:dyDescent="0.25">
      <c r="A69" s="233"/>
    </row>
    <row r="70" spans="1:12" s="230" customFormat="1" x14ac:dyDescent="0.25">
      <c r="A70" s="233"/>
    </row>
    <row r="71" spans="1:12" s="230" customFormat="1" x14ac:dyDescent="0.25">
      <c r="A71" s="233"/>
    </row>
    <row r="72" spans="1:12" s="230" customFormat="1" x14ac:dyDescent="0.25">
      <c r="A72" s="233"/>
    </row>
    <row r="73" spans="1:12" s="230" customFormat="1" x14ac:dyDescent="0.25">
      <c r="A73" s="233"/>
    </row>
    <row r="74" spans="1:12" s="230" customFormat="1" x14ac:dyDescent="0.25">
      <c r="A74" s="233"/>
    </row>
    <row r="75" spans="1:12" s="230" customFormat="1" x14ac:dyDescent="0.25">
      <c r="A75" s="233"/>
    </row>
    <row r="76" spans="1:12" s="230" customFormat="1" x14ac:dyDescent="0.25">
      <c r="A76" s="233"/>
    </row>
  </sheetData>
  <mergeCells count="2">
    <mergeCell ref="F17:I25"/>
    <mergeCell ref="F45:I53"/>
  </mergeCells>
  <pageMargins left="0.70866141732283472" right="0.70866141732283472" top="0.74803149606299213" bottom="0.74803149606299213" header="0.31496062992125984" footer="0.31496062992125984"/>
  <pageSetup paperSize="9" scale="10" orientation="portrait" horizontalDpi="360" verticalDpi="36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BN734"/>
  <sheetViews>
    <sheetView topLeftCell="A34" zoomScale="85" zoomScaleNormal="85" workbookViewId="0">
      <selection activeCell="T83" sqref="T83"/>
    </sheetView>
  </sheetViews>
  <sheetFormatPr baseColWidth="10" defaultColWidth="11.42578125" defaultRowHeight="15" x14ac:dyDescent="0.25"/>
  <cols>
    <col min="3" max="3" width="13.28515625" bestFit="1" customWidth="1"/>
    <col min="4" max="4" width="24.5703125" bestFit="1" customWidth="1"/>
    <col min="11" max="11" width="18.42578125" customWidth="1"/>
    <col min="12" max="12" width="19.7109375" bestFit="1" customWidth="1"/>
    <col min="16" max="16" width="16.85546875" bestFit="1" customWidth="1"/>
  </cols>
  <sheetData>
    <row r="1" spans="1:66" x14ac:dyDescent="0.25">
      <c r="A1" s="291" t="s">
        <v>288</v>
      </c>
      <c r="B1" s="292"/>
      <c r="C1" s="292"/>
      <c r="D1" s="292"/>
      <c r="E1" s="292"/>
      <c r="F1" s="292"/>
      <c r="G1" s="292"/>
      <c r="H1" s="292"/>
      <c r="I1" s="292"/>
      <c r="J1" s="292"/>
      <c r="K1" s="292"/>
      <c r="L1" s="292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 x14ac:dyDescent="0.25">
      <c r="A2" s="291"/>
      <c r="B2" s="292"/>
      <c r="C2" s="292"/>
      <c r="D2" s="292"/>
      <c r="E2" s="292"/>
      <c r="F2" s="292"/>
      <c r="G2" s="292"/>
      <c r="H2" s="292"/>
      <c r="I2" s="292"/>
      <c r="J2" s="292"/>
      <c r="K2" s="292"/>
      <c r="L2" s="292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75" x14ac:dyDescent="0.25">
      <c r="A3" s="295" t="s">
        <v>65</v>
      </c>
      <c r="B3" s="295"/>
      <c r="C3" s="295"/>
      <c r="D3" s="295"/>
      <c r="E3" s="295"/>
      <c r="F3" s="295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 x14ac:dyDescent="0.25">
      <c r="A4" s="310" t="s">
        <v>67</v>
      </c>
      <c r="B4" s="310"/>
      <c r="C4" s="310"/>
      <c r="D4" s="310"/>
      <c r="E4" s="310"/>
      <c r="F4" s="310"/>
      <c r="G4" s="310"/>
      <c r="H4" s="310"/>
      <c r="I4" s="310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 x14ac:dyDescent="0.25">
      <c r="A5" s="310"/>
      <c r="B5" s="310"/>
      <c r="C5" s="310"/>
      <c r="D5" s="310"/>
      <c r="E5" s="310"/>
      <c r="F5" s="310"/>
      <c r="G5" s="310"/>
      <c r="H5" s="310"/>
      <c r="I5" s="310"/>
    </row>
    <row r="6" spans="1:66" s="1" customFormat="1" ht="15" customHeight="1" x14ac:dyDescent="0.25">
      <c r="A6" s="310"/>
      <c r="B6" s="310"/>
      <c r="C6" s="310"/>
      <c r="D6" s="310"/>
      <c r="E6" s="310"/>
      <c r="F6" s="310"/>
      <c r="G6" s="310"/>
      <c r="H6" s="310"/>
      <c r="I6" s="310"/>
    </row>
    <row r="7" spans="1:66" s="1" customFormat="1" x14ac:dyDescent="0.25">
      <c r="A7" s="310"/>
      <c r="B7" s="310"/>
      <c r="C7" s="310"/>
      <c r="D7" s="310"/>
      <c r="E7" s="310"/>
      <c r="F7" s="310"/>
      <c r="G7" s="310"/>
      <c r="H7" s="310"/>
      <c r="I7" s="310"/>
    </row>
    <row r="8" spans="1:66" s="1" customFormat="1" x14ac:dyDescent="0.25"/>
    <row r="9" spans="1:66" s="1" customFormat="1" ht="20.25" thickBot="1" x14ac:dyDescent="0.35">
      <c r="A9" s="287" t="s">
        <v>66</v>
      </c>
      <c r="B9" s="287"/>
      <c r="C9" s="287"/>
      <c r="D9" s="287"/>
      <c r="E9" s="287"/>
      <c r="F9" s="287"/>
      <c r="G9" s="287"/>
      <c r="H9" s="287"/>
      <c r="I9" s="287"/>
      <c r="J9" s="287"/>
      <c r="K9" s="287"/>
      <c r="L9" s="287"/>
      <c r="M9" s="287"/>
      <c r="N9" s="287"/>
    </row>
    <row r="10" spans="1:66" s="1" customFormat="1" ht="15.75" thickTop="1" x14ac:dyDescent="0.25"/>
    <row r="11" spans="1:66" s="1" customFormat="1" x14ac:dyDescent="0.25">
      <c r="A11" s="21"/>
      <c r="B11" s="21"/>
      <c r="C11" s="21"/>
      <c r="D11" s="21"/>
      <c r="E11" s="21"/>
      <c r="F11" s="21"/>
      <c r="I11" s="23"/>
      <c r="J11" s="23"/>
      <c r="K11" s="23"/>
      <c r="L11" s="93"/>
      <c r="M11" s="94"/>
      <c r="N11" s="23"/>
      <c r="O11" s="23"/>
    </row>
    <row r="12" spans="1:66" s="1" customFormat="1" x14ac:dyDescent="0.25">
      <c r="A12" s="21"/>
      <c r="B12" s="21"/>
      <c r="C12" s="21"/>
      <c r="D12" s="21"/>
      <c r="E12" s="21"/>
      <c r="F12" s="21"/>
      <c r="I12" s="23"/>
      <c r="J12" s="23"/>
      <c r="L12" s="93"/>
      <c r="M12" s="94"/>
      <c r="O12" s="23"/>
    </row>
    <row r="13" spans="1:66" s="1" customFormat="1" x14ac:dyDescent="0.25">
      <c r="A13" s="21"/>
      <c r="B13" s="21"/>
      <c r="C13" s="21"/>
      <c r="D13" s="21"/>
      <c r="E13" s="21"/>
      <c r="F13" s="21"/>
      <c r="G13" s="23"/>
      <c r="I13" s="23"/>
      <c r="J13" s="23"/>
      <c r="O13" s="23"/>
    </row>
    <row r="14" spans="1:66" s="1" customFormat="1" x14ac:dyDescent="0.25">
      <c r="A14" s="21"/>
      <c r="B14" s="21"/>
      <c r="C14" s="21" t="s">
        <v>1</v>
      </c>
      <c r="D14" s="21" t="s">
        <v>16</v>
      </c>
      <c r="E14" s="21" t="s">
        <v>17</v>
      </c>
      <c r="F14" s="21"/>
      <c r="G14" s="23"/>
      <c r="I14" s="23"/>
      <c r="J14" s="23"/>
      <c r="K14" s="23"/>
      <c r="L14" s="23"/>
      <c r="M14" s="23"/>
      <c r="N14" s="23"/>
      <c r="O14" s="23"/>
      <c r="P14" s="23"/>
    </row>
    <row r="15" spans="1:66" s="1" customFormat="1" x14ac:dyDescent="0.25">
      <c r="A15" s="21"/>
      <c r="B15" s="21" t="s">
        <v>27</v>
      </c>
      <c r="C15" s="32">
        <v>0.40010000000000001</v>
      </c>
      <c r="D15" s="32">
        <v>0.92049999999999998</v>
      </c>
      <c r="E15" s="32">
        <v>0.22750000000000001</v>
      </c>
      <c r="F15" s="21"/>
      <c r="G15" s="23"/>
      <c r="I15" s="23"/>
      <c r="J15" s="23"/>
      <c r="K15" s="23"/>
      <c r="L15" s="23"/>
      <c r="M15" s="23"/>
      <c r="N15" s="23"/>
      <c r="O15" s="23"/>
      <c r="P15" s="23"/>
    </row>
    <row r="16" spans="1:66" s="1" customFormat="1" x14ac:dyDescent="0.25">
      <c r="A16" s="21"/>
      <c r="B16" s="21" t="s">
        <v>28</v>
      </c>
      <c r="C16" s="32">
        <v>0.33260000000000001</v>
      </c>
      <c r="D16" s="32">
        <v>4.7500000000000001E-2</v>
      </c>
      <c r="E16" s="32">
        <v>3.0499999999999999E-2</v>
      </c>
      <c r="F16" s="21"/>
      <c r="G16" s="23"/>
      <c r="I16" s="23"/>
      <c r="J16" s="23"/>
      <c r="K16" s="23"/>
      <c r="L16" s="34"/>
      <c r="M16" s="34"/>
      <c r="N16" s="34"/>
      <c r="O16" s="23"/>
      <c r="P16" s="23"/>
      <c r="Q16" s="48"/>
      <c r="R16" s="48"/>
    </row>
    <row r="17" spans="1:24" s="1" customFormat="1" x14ac:dyDescent="0.25">
      <c r="A17" s="21"/>
      <c r="B17" s="21" t="s">
        <v>54</v>
      </c>
      <c r="C17" s="32">
        <v>0.26729999999999998</v>
      </c>
      <c r="D17" s="32">
        <v>2.7E-2</v>
      </c>
      <c r="E17" s="32">
        <v>0.74</v>
      </c>
      <c r="F17" s="21"/>
      <c r="G17" s="23"/>
      <c r="I17" s="23"/>
      <c r="J17" s="23"/>
      <c r="K17" s="23"/>
      <c r="L17" s="34"/>
      <c r="M17" s="34"/>
      <c r="N17" s="34"/>
      <c r="O17" s="23"/>
      <c r="P17" s="23"/>
      <c r="Q17" s="48"/>
      <c r="R17" s="48"/>
    </row>
    <row r="18" spans="1:24" s="1" customFormat="1" x14ac:dyDescent="0.25">
      <c r="I18" s="23"/>
      <c r="J18" s="23"/>
      <c r="K18" s="23"/>
      <c r="L18" s="187"/>
      <c r="M18" s="34"/>
      <c r="N18" s="34"/>
      <c r="O18" s="23"/>
      <c r="P18" s="23"/>
    </row>
    <row r="19" spans="1:24" s="1" customFormat="1" x14ac:dyDescent="0.25"/>
    <row r="20" spans="1:24" s="1" customFormat="1" x14ac:dyDescent="0.25">
      <c r="L20" s="28"/>
      <c r="M20" s="28"/>
      <c r="N20" s="28"/>
    </row>
    <row r="21" spans="1:24" s="1" customFormat="1" x14ac:dyDescent="0.25">
      <c r="L21" s="28"/>
      <c r="M21" s="28"/>
      <c r="N21" s="28"/>
    </row>
    <row r="22" spans="1:24" s="1" customFormat="1" x14ac:dyDescent="0.25">
      <c r="L22" s="28"/>
      <c r="M22" s="28"/>
      <c r="N22" s="28"/>
    </row>
    <row r="23" spans="1:24" s="26" customFormat="1" x14ac:dyDescent="0.25">
      <c r="J23" s="18"/>
      <c r="P23" s="18"/>
      <c r="Q23" s="18"/>
      <c r="R23" s="18"/>
    </row>
    <row r="24" spans="1:24" s="26" customFormat="1" x14ac:dyDescent="0.25">
      <c r="A24" s="21"/>
      <c r="B24" s="21"/>
      <c r="C24" s="21"/>
      <c r="D24" s="21"/>
      <c r="E24" s="21"/>
      <c r="F24" s="21"/>
      <c r="G24" s="21"/>
      <c r="J24" s="18"/>
      <c r="P24" s="23"/>
      <c r="Q24" s="18"/>
      <c r="R24" s="18"/>
    </row>
    <row r="25" spans="1:24" s="26" customFormat="1" x14ac:dyDescent="0.25">
      <c r="A25" s="21"/>
      <c r="B25" s="21"/>
      <c r="C25" s="21"/>
      <c r="D25" s="21"/>
      <c r="E25" s="21"/>
      <c r="F25" s="21"/>
      <c r="G25" s="21"/>
      <c r="H25" s="21"/>
      <c r="I25" s="21"/>
      <c r="J25" s="23"/>
      <c r="K25" s="18"/>
      <c r="L25" s="18"/>
      <c r="M25" s="18"/>
      <c r="N25" s="18"/>
      <c r="O25" s="18"/>
      <c r="P25" s="18"/>
      <c r="Q25" s="18"/>
      <c r="R25" s="18"/>
    </row>
    <row r="26" spans="1:24" s="26" customFormat="1" x14ac:dyDescent="0.25">
      <c r="A26" s="21"/>
      <c r="B26" s="21"/>
      <c r="C26" s="21"/>
      <c r="D26" s="21"/>
      <c r="E26" s="21"/>
      <c r="F26" s="21"/>
      <c r="G26" s="21"/>
      <c r="H26" s="21"/>
      <c r="I26" s="21"/>
      <c r="J26" s="49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</row>
    <row r="27" spans="1:24" s="26" customFormat="1" x14ac:dyDescent="0.25">
      <c r="A27" s="21"/>
      <c r="B27" s="21"/>
      <c r="C27" s="21" t="s">
        <v>1</v>
      </c>
      <c r="D27" s="21" t="s">
        <v>16</v>
      </c>
      <c r="E27" s="21" t="s">
        <v>17</v>
      </c>
      <c r="F27" s="21"/>
      <c r="G27" s="21"/>
      <c r="H27" s="21"/>
      <c r="I27" s="21"/>
      <c r="J27" s="23"/>
      <c r="K27" s="18"/>
      <c r="L27" s="18"/>
      <c r="M27" s="18"/>
      <c r="N27" s="18"/>
      <c r="O27" s="18"/>
      <c r="P27" s="18"/>
      <c r="Q27" s="18"/>
      <c r="R27" s="18"/>
      <c r="S27" s="18"/>
      <c r="T27" s="18" t="s">
        <v>17</v>
      </c>
      <c r="U27" s="18"/>
      <c r="V27" s="18"/>
      <c r="W27" s="18"/>
      <c r="X27" s="18"/>
    </row>
    <row r="28" spans="1:24" s="26" customFormat="1" x14ac:dyDescent="0.25">
      <c r="A28" s="21"/>
      <c r="B28" s="120" t="s">
        <v>12</v>
      </c>
      <c r="C28" s="121">
        <v>6.4799999999999996E-2</v>
      </c>
      <c r="D28" s="122">
        <v>0.40739999999999998</v>
      </c>
      <c r="E28" s="122">
        <v>0.32819999999999999</v>
      </c>
      <c r="F28" s="21"/>
      <c r="G28" s="21"/>
      <c r="H28" s="21"/>
      <c r="I28" s="21"/>
      <c r="J28" s="23"/>
      <c r="K28" s="18"/>
      <c r="L28" s="84" t="s">
        <v>55</v>
      </c>
      <c r="M28" s="60">
        <v>0.13988706729036252</v>
      </c>
      <c r="N28" s="18"/>
      <c r="O28" s="18"/>
      <c r="P28" s="18"/>
      <c r="Q28" s="18"/>
    </row>
    <row r="29" spans="1:24" s="26" customFormat="1" x14ac:dyDescent="0.25">
      <c r="A29" s="21"/>
      <c r="B29" s="120" t="s">
        <v>43</v>
      </c>
      <c r="C29" s="121">
        <v>0.64459999999999995</v>
      </c>
      <c r="D29" s="122">
        <v>0.49719999999999998</v>
      </c>
      <c r="E29" s="122">
        <v>0.5595</v>
      </c>
      <c r="F29" s="21"/>
      <c r="G29" s="21"/>
      <c r="H29" s="21"/>
      <c r="I29" s="21"/>
      <c r="J29" s="23"/>
      <c r="K29" s="18"/>
      <c r="L29" s="84" t="s">
        <v>56</v>
      </c>
      <c r="M29" s="60">
        <v>0.82415806264716063</v>
      </c>
      <c r="N29" s="18"/>
      <c r="O29" s="18"/>
      <c r="P29" s="18"/>
      <c r="Q29" s="18"/>
    </row>
    <row r="30" spans="1:24" s="26" customFormat="1" x14ac:dyDescent="0.25">
      <c r="A30" s="21"/>
      <c r="B30" s="21" t="s">
        <v>367</v>
      </c>
      <c r="C30" s="32">
        <v>0.29060000000000002</v>
      </c>
      <c r="D30" s="188">
        <v>8.9399999999999993E-2</v>
      </c>
      <c r="E30" s="123">
        <v>0.1101</v>
      </c>
      <c r="F30" s="33"/>
      <c r="G30" s="21"/>
      <c r="H30" s="21"/>
      <c r="I30" s="21"/>
      <c r="K30" s="18"/>
      <c r="L30" s="84" t="s">
        <v>13</v>
      </c>
      <c r="M30" s="60">
        <v>3.540738063027974E-2</v>
      </c>
      <c r="N30" s="18"/>
      <c r="O30" s="18"/>
      <c r="P30" s="18"/>
      <c r="Q30" s="18"/>
    </row>
    <row r="31" spans="1:24" s="26" customFormat="1" x14ac:dyDescent="0.25">
      <c r="A31" s="21"/>
      <c r="B31" s="21"/>
      <c r="C31" s="21"/>
      <c r="D31" s="21"/>
      <c r="E31" s="21"/>
      <c r="F31" s="21"/>
      <c r="G31" s="21"/>
      <c r="H31" s="21"/>
      <c r="I31" s="21"/>
      <c r="K31" s="18"/>
      <c r="L31" s="84" t="s">
        <v>57</v>
      </c>
      <c r="M31" s="60">
        <v>5.4748943219708722E-4</v>
      </c>
      <c r="N31" s="18"/>
      <c r="O31" s="18"/>
      <c r="P31" s="18"/>
      <c r="Q31" s="18"/>
    </row>
    <row r="32" spans="1:24" s="26" customFormat="1" x14ac:dyDescent="0.25">
      <c r="A32" s="21"/>
      <c r="B32" s="18"/>
      <c r="C32" s="18"/>
      <c r="D32" s="18"/>
      <c r="E32" s="18"/>
      <c r="F32" s="32"/>
      <c r="G32" s="21"/>
      <c r="K32" s="18"/>
      <c r="L32" s="18"/>
      <c r="M32" s="18"/>
      <c r="N32" s="18"/>
      <c r="O32" s="18"/>
      <c r="P32" s="18"/>
      <c r="Q32" s="18"/>
    </row>
    <row r="33" spans="1:17" s="26" customFormat="1" x14ac:dyDescent="0.25">
      <c r="A33" s="21"/>
      <c r="B33" s="21"/>
      <c r="C33" s="21"/>
      <c r="D33" s="21"/>
      <c r="E33" s="21"/>
      <c r="F33" s="21"/>
      <c r="G33" s="21"/>
      <c r="K33" s="18"/>
      <c r="L33" s="18"/>
      <c r="M33" s="18"/>
      <c r="N33" s="18"/>
      <c r="O33" s="18"/>
      <c r="P33" s="18"/>
      <c r="Q33" s="18"/>
    </row>
    <row r="34" spans="1:17" s="26" customFormat="1" x14ac:dyDescent="0.25">
      <c r="A34" s="21"/>
      <c r="B34" s="21"/>
      <c r="C34" s="21"/>
      <c r="D34" s="21"/>
      <c r="E34" s="21"/>
      <c r="F34" s="21"/>
      <c r="G34" s="21"/>
      <c r="J34" s="23"/>
      <c r="K34" s="18"/>
      <c r="L34" s="18"/>
      <c r="M34" s="18"/>
      <c r="N34" s="18"/>
      <c r="O34" s="18"/>
      <c r="P34" s="18">
        <f>342/343</f>
        <v>0.99708454810495628</v>
      </c>
      <c r="Q34" s="18"/>
    </row>
    <row r="35" spans="1:17" s="26" customFormat="1" x14ac:dyDescent="0.25">
      <c r="J35" s="23"/>
      <c r="K35" s="18"/>
      <c r="L35" s="18"/>
      <c r="M35" s="18"/>
      <c r="N35" s="18"/>
      <c r="O35" s="18"/>
      <c r="P35" s="18">
        <f>327/332</f>
        <v>0.98493975903614461</v>
      </c>
      <c r="Q35" s="18"/>
    </row>
    <row r="36" spans="1:17" s="26" customFormat="1" x14ac:dyDescent="0.25">
      <c r="J36" s="23"/>
      <c r="K36" s="18"/>
      <c r="L36" s="18"/>
      <c r="M36" s="18"/>
      <c r="N36" s="18"/>
      <c r="O36" s="18"/>
      <c r="P36" s="18"/>
      <c r="Q36" s="18"/>
    </row>
    <row r="37" spans="1:17" s="26" customFormat="1" x14ac:dyDescent="0.25">
      <c r="J37" s="23"/>
      <c r="K37" s="23"/>
      <c r="L37" s="23"/>
      <c r="M37" s="23"/>
      <c r="N37" s="23"/>
      <c r="O37" s="23"/>
      <c r="P37" s="23"/>
    </row>
    <row r="38" spans="1:17" s="1" customFormat="1" x14ac:dyDescent="0.25">
      <c r="A38" s="21"/>
      <c r="G38" s="21"/>
      <c r="H38" s="21"/>
      <c r="I38" s="26"/>
      <c r="J38" s="26"/>
      <c r="K38" s="23"/>
      <c r="L38" s="23"/>
      <c r="M38" s="23"/>
      <c r="N38" s="23"/>
      <c r="O38" s="23"/>
      <c r="P38" s="23"/>
      <c r="Q38" s="23"/>
    </row>
    <row r="39" spans="1:17" s="1" customFormat="1" x14ac:dyDescent="0.25">
      <c r="A39" s="30"/>
      <c r="B39" s="23"/>
      <c r="C39" s="23"/>
      <c r="D39" s="23"/>
      <c r="E39" s="23"/>
      <c r="F39" s="23"/>
      <c r="G39" s="23"/>
    </row>
    <row r="40" spans="1:17" s="1" customFormat="1" x14ac:dyDescent="0.25">
      <c r="A40" s="30" t="s">
        <v>380</v>
      </c>
    </row>
    <row r="41" spans="1:17" s="1" customFormat="1" ht="20.25" thickBot="1" x14ac:dyDescent="0.35">
      <c r="A41" s="287" t="s">
        <v>281</v>
      </c>
      <c r="B41" s="287"/>
      <c r="C41" s="287"/>
      <c r="D41" s="287"/>
      <c r="E41" s="287"/>
      <c r="F41" s="287"/>
      <c r="G41" s="287"/>
      <c r="H41" s="287"/>
      <c r="I41" s="287"/>
      <c r="J41" s="287"/>
      <c r="K41" s="287"/>
      <c r="L41" s="287"/>
      <c r="M41" s="287"/>
      <c r="N41" s="287"/>
    </row>
    <row r="42" spans="1:17" s="23" customFormat="1" ht="20.25" thickTop="1" x14ac:dyDescent="0.3">
      <c r="A42" s="46"/>
      <c r="C42" s="119"/>
      <c r="D42" s="119"/>
      <c r="E42" s="119"/>
    </row>
    <row r="43" spans="1:17" s="18" customFormat="1" ht="19.5" x14ac:dyDescent="0.3">
      <c r="A43" s="126"/>
      <c r="B43" s="23"/>
      <c r="C43" s="119"/>
      <c r="D43" s="119"/>
      <c r="E43" s="119"/>
      <c r="F43" s="23"/>
    </row>
    <row r="44" spans="1:17" s="18" customFormat="1" x14ac:dyDescent="0.25">
      <c r="B44" s="23"/>
      <c r="C44" s="23"/>
      <c r="D44" s="23" t="s">
        <v>1</v>
      </c>
      <c r="E44" s="23" t="s">
        <v>16</v>
      </c>
      <c r="F44" s="23" t="s">
        <v>17</v>
      </c>
    </row>
    <row r="45" spans="1:17" s="18" customFormat="1" x14ac:dyDescent="0.25">
      <c r="B45" s="23"/>
      <c r="C45" s="23" t="s">
        <v>282</v>
      </c>
      <c r="D45" s="117">
        <v>250</v>
      </c>
      <c r="E45" s="117">
        <v>250</v>
      </c>
      <c r="F45" s="117">
        <v>250</v>
      </c>
    </row>
    <row r="46" spans="1:17" s="18" customFormat="1" x14ac:dyDescent="0.25">
      <c r="B46" s="23"/>
      <c r="C46" s="23" t="s">
        <v>283</v>
      </c>
      <c r="D46" s="117">
        <v>2</v>
      </c>
      <c r="E46" s="117">
        <v>0</v>
      </c>
      <c r="F46" s="117">
        <v>1</v>
      </c>
    </row>
    <row r="47" spans="1:17" s="18" customFormat="1" x14ac:dyDescent="0.25">
      <c r="B47" s="23"/>
      <c r="C47" s="23" t="s">
        <v>284</v>
      </c>
      <c r="D47" s="117">
        <v>250</v>
      </c>
      <c r="E47" s="117">
        <v>250</v>
      </c>
      <c r="F47" s="117">
        <v>250</v>
      </c>
    </row>
    <row r="48" spans="1:17" s="18" customFormat="1" x14ac:dyDescent="0.25">
      <c r="B48" s="23"/>
      <c r="C48" s="23" t="s">
        <v>285</v>
      </c>
      <c r="D48" s="117">
        <v>3</v>
      </c>
      <c r="E48" s="117">
        <v>1</v>
      </c>
      <c r="F48" s="117">
        <v>3</v>
      </c>
    </row>
    <row r="49" spans="1:19" s="18" customFormat="1" x14ac:dyDescent="0.25">
      <c r="B49" s="23"/>
      <c r="C49" s="23"/>
      <c r="D49" s="23"/>
      <c r="E49" s="23"/>
      <c r="F49" s="23"/>
    </row>
    <row r="50" spans="1:19" s="18" customFormat="1" x14ac:dyDescent="0.25">
      <c r="B50" s="23"/>
      <c r="C50" s="23"/>
      <c r="D50" s="23" t="s">
        <v>1</v>
      </c>
      <c r="E50" s="23" t="s">
        <v>16</v>
      </c>
      <c r="F50" s="23" t="s">
        <v>17</v>
      </c>
    </row>
    <row r="51" spans="1:19" s="18" customFormat="1" x14ac:dyDescent="0.25">
      <c r="B51" s="23"/>
      <c r="C51" s="23" t="s">
        <v>282</v>
      </c>
      <c r="D51" s="156">
        <f>D45/(D45+D46)</f>
        <v>0.99206349206349209</v>
      </c>
      <c r="E51" s="156">
        <f t="shared" ref="E51:F51" si="0">E45/(E45+E46)</f>
        <v>1</v>
      </c>
      <c r="F51" s="156">
        <f t="shared" si="0"/>
        <v>0.99601593625498008</v>
      </c>
    </row>
    <row r="52" spans="1:19" s="18" customFormat="1" x14ac:dyDescent="0.25">
      <c r="B52" s="23"/>
      <c r="C52" s="23" t="s">
        <v>284</v>
      </c>
      <c r="D52" s="156">
        <f>D47/(D47+D48)</f>
        <v>0.98814229249011853</v>
      </c>
      <c r="E52" s="156">
        <f t="shared" ref="E52:F52" si="1">E47/(E47+E48)</f>
        <v>0.99601593625498008</v>
      </c>
      <c r="F52" s="156">
        <f t="shared" si="1"/>
        <v>0.98814229249011853</v>
      </c>
    </row>
    <row r="53" spans="1:19" s="18" customFormat="1" x14ac:dyDescent="0.25">
      <c r="B53" s="23"/>
      <c r="C53" s="23"/>
      <c r="D53" s="23" t="s">
        <v>1</v>
      </c>
      <c r="E53" s="23" t="s">
        <v>16</v>
      </c>
      <c r="F53" s="156" t="s">
        <v>17</v>
      </c>
    </row>
    <row r="54" spans="1:19" s="18" customFormat="1" x14ac:dyDescent="0.25">
      <c r="B54" s="23"/>
      <c r="C54" s="23" t="s">
        <v>283</v>
      </c>
      <c r="D54" s="156">
        <f>D46/(D46+D45)</f>
        <v>7.9365079365079361E-3</v>
      </c>
      <c r="E54" s="156">
        <f t="shared" ref="E54:F54" si="2">E46/(E46+E45)</f>
        <v>0</v>
      </c>
      <c r="F54" s="156">
        <f t="shared" si="2"/>
        <v>3.9840637450199202E-3</v>
      </c>
    </row>
    <row r="55" spans="1:19" s="18" customFormat="1" x14ac:dyDescent="0.25">
      <c r="B55" s="23"/>
      <c r="C55" s="23" t="s">
        <v>285</v>
      </c>
      <c r="D55" s="156">
        <f>D48/(D47+D48)</f>
        <v>1.1857707509881422E-2</v>
      </c>
      <c r="E55" s="156">
        <f>E48/(E47+E48)</f>
        <v>3.9840637450199202E-3</v>
      </c>
      <c r="F55" s="156">
        <f t="shared" ref="F55" si="3">F48/(F47+F48)</f>
        <v>1.1857707509881422E-2</v>
      </c>
    </row>
    <row r="56" spans="1:19" s="23" customFormat="1" x14ac:dyDescent="0.25"/>
    <row r="57" spans="1:19" s="23" customFormat="1" x14ac:dyDescent="0.25"/>
    <row r="58" spans="1:19" s="23" customFormat="1" x14ac:dyDescent="0.25">
      <c r="C58" s="1"/>
      <c r="D58" s="1"/>
      <c r="E58" s="1"/>
      <c r="S58" s="18"/>
    </row>
    <row r="59" spans="1:19" s="23" customFormat="1" x14ac:dyDescent="0.25">
      <c r="A59" s="30" t="s">
        <v>286</v>
      </c>
      <c r="I59" s="30"/>
      <c r="O59" s="18"/>
      <c r="P59" s="18"/>
      <c r="Q59" s="18"/>
      <c r="R59" s="18"/>
      <c r="S59" s="18"/>
    </row>
    <row r="60" spans="1:19" s="23" customFormat="1" ht="18" customHeight="1" x14ac:dyDescent="0.25">
      <c r="G60" s="18"/>
      <c r="H60" s="18"/>
      <c r="I60" s="18"/>
      <c r="J60" s="18"/>
    </row>
    <row r="61" spans="1:19" s="18" customFormat="1" x14ac:dyDescent="0.25">
      <c r="E61" s="26"/>
      <c r="F61" s="21"/>
      <c r="K61" s="23"/>
      <c r="L61" s="23"/>
      <c r="N61" s="31"/>
    </row>
    <row r="62" spans="1:19" s="18" customFormat="1" x14ac:dyDescent="0.25">
      <c r="A62" s="95"/>
      <c r="B62" s="21" t="s">
        <v>1</v>
      </c>
      <c r="C62" s="21" t="s">
        <v>16</v>
      </c>
      <c r="D62" s="21" t="s">
        <v>17</v>
      </c>
      <c r="E62" s="26"/>
      <c r="F62" s="21"/>
      <c r="G62" s="18" t="s">
        <v>1</v>
      </c>
      <c r="H62" s="18" t="s">
        <v>16</v>
      </c>
      <c r="I62" s="18" t="s">
        <v>17</v>
      </c>
      <c r="K62" s="23"/>
      <c r="L62" s="23"/>
    </row>
    <row r="63" spans="1:19" s="18" customFormat="1" x14ac:dyDescent="0.25">
      <c r="A63" s="95" t="s">
        <v>62</v>
      </c>
      <c r="B63" s="21">
        <v>43.53</v>
      </c>
      <c r="C63" s="21">
        <v>43.31</v>
      </c>
      <c r="D63" s="21">
        <v>17.02</v>
      </c>
      <c r="E63" s="26"/>
      <c r="F63" s="21" t="s">
        <v>69</v>
      </c>
      <c r="G63" s="18">
        <v>506.33</v>
      </c>
      <c r="H63" s="18">
        <v>348.99</v>
      </c>
      <c r="I63" s="18">
        <v>348.7</v>
      </c>
      <c r="K63" s="23"/>
      <c r="L63" s="23"/>
    </row>
    <row r="64" spans="1:19" s="18" customFormat="1" x14ac:dyDescent="0.25">
      <c r="A64" s="95" t="s">
        <v>63</v>
      </c>
      <c r="B64" s="21">
        <v>11.35</v>
      </c>
      <c r="C64" s="21">
        <v>12.71</v>
      </c>
      <c r="D64" s="21">
        <v>9.58</v>
      </c>
      <c r="E64" s="26"/>
      <c r="F64" s="21" t="s">
        <v>70</v>
      </c>
      <c r="G64" s="18">
        <v>93.15</v>
      </c>
      <c r="H64" s="18">
        <v>113.17</v>
      </c>
      <c r="I64" s="18">
        <v>85.88</v>
      </c>
      <c r="K64" s="23"/>
      <c r="L64" s="23"/>
    </row>
    <row r="65" spans="1:22" s="18" customFormat="1" x14ac:dyDescent="0.25">
      <c r="A65" s="21"/>
      <c r="B65" s="21"/>
      <c r="C65" s="21"/>
      <c r="D65" s="21"/>
      <c r="E65" s="26"/>
      <c r="F65" s="95"/>
      <c r="K65" s="23"/>
      <c r="L65" s="23"/>
    </row>
    <row r="66" spans="1:22" s="18" customFormat="1" x14ac:dyDescent="0.25">
      <c r="A66" s="21"/>
      <c r="B66" s="21"/>
      <c r="C66" s="21"/>
      <c r="D66" s="21"/>
      <c r="E66" s="21"/>
      <c r="F66" s="21"/>
      <c r="G66" s="26"/>
      <c r="H66" s="26"/>
      <c r="I66" s="26"/>
      <c r="J66" s="26"/>
      <c r="K66" s="23"/>
      <c r="L66" s="23"/>
    </row>
    <row r="67" spans="1:22" s="18" customFormat="1" x14ac:dyDescent="0.25">
      <c r="G67" s="23"/>
      <c r="H67" s="23"/>
      <c r="I67" s="23"/>
      <c r="J67" s="23"/>
      <c r="K67" s="23"/>
      <c r="L67" s="23"/>
    </row>
    <row r="68" spans="1:22" s="18" customFormat="1" x14ac:dyDescent="0.25">
      <c r="G68" s="23"/>
      <c r="H68" s="23"/>
      <c r="I68" s="23"/>
      <c r="J68" s="23"/>
      <c r="K68" s="23"/>
      <c r="L68" s="23"/>
    </row>
    <row r="69" spans="1:22" s="18" customFormat="1" x14ac:dyDescent="0.25">
      <c r="G69" s="23"/>
      <c r="H69" s="23"/>
      <c r="I69" s="23"/>
      <c r="J69" s="23"/>
      <c r="K69" s="23"/>
      <c r="L69" s="23"/>
    </row>
    <row r="70" spans="1:22" s="18" customFormat="1" x14ac:dyDescent="0.25">
      <c r="G70" s="23"/>
      <c r="H70" s="23"/>
      <c r="I70" s="23"/>
      <c r="J70" s="23"/>
      <c r="K70" s="23"/>
      <c r="L70" s="23"/>
    </row>
    <row r="71" spans="1:22" s="18" customFormat="1" x14ac:dyDescent="0.25">
      <c r="G71" s="23"/>
      <c r="H71" s="23"/>
      <c r="I71" s="23"/>
      <c r="J71" s="23"/>
      <c r="K71" s="23"/>
      <c r="L71" s="23"/>
    </row>
    <row r="72" spans="1:22" s="18" customFormat="1" x14ac:dyDescent="0.25">
      <c r="G72" s="23"/>
      <c r="H72" s="23"/>
      <c r="I72" s="23"/>
      <c r="J72" s="23"/>
      <c r="K72" s="23"/>
      <c r="L72" s="23"/>
    </row>
    <row r="73" spans="1:22" s="18" customFormat="1" x14ac:dyDescent="0.25">
      <c r="G73" s="23"/>
      <c r="H73" s="23"/>
      <c r="I73" s="23"/>
      <c r="J73" s="23"/>
      <c r="K73" s="23"/>
      <c r="L73" s="23"/>
    </row>
    <row r="74" spans="1:22" s="18" customFormat="1" x14ac:dyDescent="0.25">
      <c r="G74" s="23"/>
      <c r="H74" s="23"/>
      <c r="I74" s="23"/>
      <c r="J74" s="23"/>
      <c r="K74" s="23"/>
      <c r="L74" s="23"/>
      <c r="V74" s="18">
        <v>5</v>
      </c>
    </row>
    <row r="75" spans="1:22" s="18" customFormat="1" x14ac:dyDescent="0.25">
      <c r="G75" s="23"/>
      <c r="H75" s="23"/>
      <c r="I75" s="23"/>
      <c r="J75" s="23"/>
      <c r="K75" s="23"/>
      <c r="L75" s="23"/>
    </row>
    <row r="76" spans="1:22" s="23" customFormat="1" ht="15.75" x14ac:dyDescent="0.25">
      <c r="A76" s="239" t="s">
        <v>381</v>
      </c>
      <c r="I76" s="30"/>
      <c r="O76" s="18"/>
      <c r="P76" s="18"/>
      <c r="Q76" s="18"/>
      <c r="R76" s="18"/>
      <c r="S76" s="18"/>
    </row>
    <row r="77" spans="1:22" s="23" customFormat="1" ht="18" customHeight="1" x14ac:dyDescent="0.25">
      <c r="G77" s="18"/>
      <c r="H77" s="18"/>
      <c r="I77" s="18"/>
      <c r="J77" s="18"/>
    </row>
    <row r="78" spans="1:22" s="18" customFormat="1" x14ac:dyDescent="0.25">
      <c r="E78" s="26"/>
      <c r="F78" s="21"/>
      <c r="K78" s="23"/>
      <c r="L78" s="23"/>
      <c r="N78" s="31"/>
    </row>
    <row r="79" spans="1:22" s="18" customFormat="1" x14ac:dyDescent="0.25">
      <c r="A79" s="95"/>
      <c r="B79" s="21" t="s">
        <v>1</v>
      </c>
      <c r="C79" s="21" t="s">
        <v>16</v>
      </c>
      <c r="D79" s="21" t="s">
        <v>17</v>
      </c>
      <c r="E79" s="26"/>
      <c r="F79" s="21"/>
      <c r="G79" s="18" t="s">
        <v>1</v>
      </c>
      <c r="H79" s="18" t="s">
        <v>16</v>
      </c>
      <c r="I79" s="18" t="s">
        <v>17</v>
      </c>
      <c r="K79" s="23"/>
      <c r="L79" s="23"/>
    </row>
    <row r="80" spans="1:22" s="18" customFormat="1" x14ac:dyDescent="0.25">
      <c r="A80" s="95" t="s">
        <v>62</v>
      </c>
      <c r="B80" s="21">
        <v>31.84</v>
      </c>
      <c r="C80" s="21">
        <v>32.909999999999997</v>
      </c>
      <c r="D80" s="21">
        <v>13.18</v>
      </c>
      <c r="E80" s="26"/>
      <c r="F80" s="26" t="s">
        <v>69</v>
      </c>
      <c r="G80" s="26">
        <v>222.72</v>
      </c>
      <c r="H80" s="26">
        <v>150.25</v>
      </c>
      <c r="I80" s="26">
        <v>102.83</v>
      </c>
      <c r="J80" s="26"/>
      <c r="K80" s="23"/>
      <c r="L80" s="23"/>
    </row>
    <row r="81" spans="1:22" s="18" customFormat="1" x14ac:dyDescent="0.25">
      <c r="A81" s="95" t="s">
        <v>63</v>
      </c>
      <c r="B81" s="21">
        <v>10.46</v>
      </c>
      <c r="C81" s="21">
        <v>9.1999999999999993</v>
      </c>
      <c r="D81" s="21">
        <v>8.25</v>
      </c>
      <c r="E81" s="26"/>
      <c r="F81" s="26" t="s">
        <v>70</v>
      </c>
      <c r="G81" s="26">
        <v>69.849999999999994</v>
      </c>
      <c r="H81" s="26">
        <v>74.69</v>
      </c>
      <c r="I81" s="26">
        <v>50.55</v>
      </c>
      <c r="J81" s="26"/>
      <c r="K81" s="23"/>
      <c r="L81" s="23"/>
    </row>
    <row r="82" spans="1:22" s="18" customFormat="1" x14ac:dyDescent="0.25">
      <c r="A82" s="21"/>
      <c r="B82" s="21"/>
      <c r="C82" s="21"/>
      <c r="D82" s="21"/>
      <c r="E82" s="26"/>
      <c r="F82" s="189"/>
      <c r="G82" s="26"/>
      <c r="H82" s="26"/>
      <c r="I82" s="26"/>
      <c r="J82" s="26"/>
      <c r="K82" s="23"/>
      <c r="L82" s="23"/>
    </row>
    <row r="83" spans="1:22" s="18" customFormat="1" x14ac:dyDescent="0.25">
      <c r="A83" s="21"/>
      <c r="B83" s="21"/>
      <c r="C83" s="21"/>
      <c r="D83" s="21"/>
      <c r="E83" s="21"/>
      <c r="F83" s="21"/>
      <c r="G83" s="26"/>
      <c r="H83" s="26"/>
      <c r="I83" s="26"/>
      <c r="J83" s="26"/>
      <c r="K83" s="23"/>
      <c r="L83" s="23"/>
    </row>
    <row r="84" spans="1:22" s="18" customFormat="1" x14ac:dyDescent="0.25">
      <c r="G84" s="23"/>
      <c r="H84" s="23"/>
      <c r="I84" s="23"/>
      <c r="J84" s="23"/>
      <c r="K84" s="23"/>
      <c r="L84" s="23"/>
    </row>
    <row r="85" spans="1:22" s="18" customFormat="1" x14ac:dyDescent="0.25">
      <c r="G85" s="23"/>
      <c r="H85" s="23"/>
      <c r="I85" s="23"/>
      <c r="J85" s="23"/>
      <c r="K85" s="23"/>
      <c r="L85" s="23"/>
    </row>
    <row r="86" spans="1:22" s="18" customFormat="1" x14ac:dyDescent="0.25">
      <c r="G86" s="23"/>
      <c r="H86" s="23"/>
      <c r="I86" s="23"/>
      <c r="J86" s="23"/>
      <c r="K86" s="23"/>
      <c r="L86" s="23"/>
    </row>
    <row r="87" spans="1:22" s="18" customFormat="1" x14ac:dyDescent="0.25">
      <c r="G87" s="23"/>
      <c r="H87" s="23"/>
      <c r="I87" s="23"/>
      <c r="J87" s="23"/>
      <c r="K87" s="23"/>
      <c r="L87" s="23"/>
    </row>
    <row r="88" spans="1:22" s="18" customFormat="1" x14ac:dyDescent="0.25">
      <c r="G88" s="23"/>
      <c r="H88" s="23"/>
      <c r="I88" s="23"/>
      <c r="J88" s="23"/>
      <c r="K88" s="23"/>
      <c r="L88" s="23"/>
    </row>
    <row r="89" spans="1:22" s="18" customFormat="1" x14ac:dyDescent="0.25">
      <c r="G89" s="23"/>
      <c r="H89" s="23"/>
      <c r="I89" s="23"/>
      <c r="J89" s="23"/>
      <c r="K89" s="23"/>
      <c r="L89" s="23"/>
    </row>
    <row r="90" spans="1:22" s="18" customFormat="1" x14ac:dyDescent="0.25">
      <c r="G90" s="23"/>
      <c r="H90" s="23"/>
      <c r="I90" s="23"/>
      <c r="J90" s="23"/>
      <c r="K90" s="23"/>
      <c r="L90" s="23"/>
    </row>
    <row r="91" spans="1:22" s="18" customFormat="1" x14ac:dyDescent="0.25">
      <c r="G91" s="23"/>
      <c r="H91" s="23"/>
      <c r="I91" s="23"/>
      <c r="J91" s="23"/>
      <c r="K91" s="23"/>
      <c r="L91" s="23"/>
      <c r="V91" s="18">
        <v>5</v>
      </c>
    </row>
    <row r="92" spans="1:22" s="23" customFormat="1" x14ac:dyDescent="0.25">
      <c r="A92" s="30"/>
    </row>
    <row r="93" spans="1:22" s="1" customFormat="1" x14ac:dyDescent="0.25"/>
    <row r="94" spans="1:22" s="1" customFormat="1" x14ac:dyDescent="0.25"/>
    <row r="95" spans="1:22" s="1" customFormat="1" ht="15.75" x14ac:dyDescent="0.25">
      <c r="A95" s="81" t="s">
        <v>171</v>
      </c>
    </row>
    <row r="96" spans="1:22" s="1" customFormat="1" ht="20.25" thickBot="1" x14ac:dyDescent="0.35">
      <c r="A96" s="287" t="s">
        <v>130</v>
      </c>
      <c r="B96" s="287"/>
      <c r="C96" s="287"/>
      <c r="D96" s="287"/>
      <c r="E96" s="287"/>
      <c r="F96" s="287"/>
      <c r="G96" s="287"/>
      <c r="H96" s="287"/>
      <c r="I96" s="287"/>
      <c r="J96" s="287"/>
      <c r="K96" s="287"/>
      <c r="L96" s="287"/>
      <c r="M96" s="287"/>
      <c r="N96" s="287"/>
    </row>
    <row r="97" spans="1:26" s="18" customFormat="1" ht="15.75" thickTop="1" x14ac:dyDescent="0.25">
      <c r="A97" s="26"/>
      <c r="B97" s="26"/>
      <c r="C97" s="26"/>
      <c r="D97" s="26"/>
      <c r="E97" s="26"/>
      <c r="F97" s="26"/>
      <c r="I97" s="26"/>
      <c r="J97" s="26"/>
    </row>
    <row r="98" spans="1:26" s="18" customFormat="1" x14ac:dyDescent="0.25">
      <c r="A98" s="26"/>
      <c r="B98" s="26" t="s">
        <v>16</v>
      </c>
      <c r="C98" s="26" t="s">
        <v>1</v>
      </c>
      <c r="D98" s="26"/>
      <c r="E98" s="26"/>
      <c r="F98" s="26" t="s">
        <v>17</v>
      </c>
      <c r="I98" s="26"/>
      <c r="J98" s="26"/>
    </row>
    <row r="99" spans="1:26" s="18" customFormat="1" x14ac:dyDescent="0.25">
      <c r="A99" s="26" t="s">
        <v>7</v>
      </c>
      <c r="B99" s="153">
        <v>0.42909999999999998</v>
      </c>
      <c r="C99" s="26" t="s">
        <v>7</v>
      </c>
      <c r="D99" s="153">
        <v>0.41880000000000001</v>
      </c>
      <c r="E99" s="26"/>
      <c r="F99" s="26" t="s">
        <v>7</v>
      </c>
      <c r="G99" s="27">
        <v>0.2727</v>
      </c>
    </row>
    <row r="100" spans="1:26" s="18" customFormat="1" x14ac:dyDescent="0.25">
      <c r="A100" s="26" t="s">
        <v>8</v>
      </c>
      <c r="B100" s="153">
        <v>0.25669999999999998</v>
      </c>
      <c r="C100" s="26" t="s">
        <v>8</v>
      </c>
      <c r="D100" s="153">
        <v>0.24909999999999999</v>
      </c>
      <c r="E100" s="26"/>
      <c r="F100" s="26" t="s">
        <v>8</v>
      </c>
      <c r="G100" s="27">
        <v>0.3599</v>
      </c>
      <c r="T100" s="18" t="s">
        <v>1</v>
      </c>
      <c r="U100" s="18" t="s">
        <v>16</v>
      </c>
      <c r="V100" s="18" t="s">
        <v>17</v>
      </c>
    </row>
    <row r="101" spans="1:26" s="18" customFormat="1" x14ac:dyDescent="0.25">
      <c r="A101" s="26" t="s">
        <v>9</v>
      </c>
      <c r="B101" s="153">
        <v>0.2868</v>
      </c>
      <c r="C101" s="26" t="s">
        <v>9</v>
      </c>
      <c r="D101" s="153">
        <v>0.25900000000000001</v>
      </c>
      <c r="E101" s="26"/>
      <c r="F101" s="26" t="s">
        <v>9</v>
      </c>
      <c r="G101" s="27">
        <v>0.3256</v>
      </c>
      <c r="S101" s="18" t="s">
        <v>7</v>
      </c>
      <c r="T101" s="27">
        <v>0.1198</v>
      </c>
      <c r="U101" s="27">
        <v>0.1293</v>
      </c>
      <c r="V101" s="27">
        <v>0.1021</v>
      </c>
    </row>
    <row r="102" spans="1:26" s="18" customFormat="1" x14ac:dyDescent="0.25">
      <c r="A102" s="26" t="s">
        <v>10</v>
      </c>
      <c r="B102" s="153">
        <v>2.7400000000000001E-2</v>
      </c>
      <c r="C102" s="26" t="s">
        <v>10</v>
      </c>
      <c r="D102" s="153">
        <v>7.3099999999999998E-2</v>
      </c>
      <c r="E102" s="26"/>
      <c r="F102" s="26" t="s">
        <v>10</v>
      </c>
      <c r="G102" s="27">
        <v>4.1799999999999997E-2</v>
      </c>
      <c r="S102" s="18" t="s">
        <v>8</v>
      </c>
      <c r="T102" s="27">
        <v>0.30199999999999999</v>
      </c>
      <c r="U102" s="27">
        <v>0.3468</v>
      </c>
      <c r="V102" s="27">
        <v>0.29260000000000003</v>
      </c>
    </row>
    <row r="103" spans="1:26" s="18" customFormat="1" x14ac:dyDescent="0.25">
      <c r="A103" s="26"/>
      <c r="B103" s="26"/>
      <c r="C103" s="26"/>
      <c r="D103" s="26"/>
      <c r="E103" s="26"/>
      <c r="F103" s="26"/>
      <c r="S103" s="18" t="s">
        <v>9</v>
      </c>
      <c r="T103" s="27">
        <v>0.54420000000000002</v>
      </c>
      <c r="U103" s="27">
        <v>0.4849</v>
      </c>
      <c r="V103" s="27">
        <v>0.52139999999999997</v>
      </c>
    </row>
    <row r="104" spans="1:26" s="18" customFormat="1" x14ac:dyDescent="0.25">
      <c r="A104" s="26"/>
      <c r="B104" s="26"/>
      <c r="C104" s="26"/>
      <c r="D104" s="26"/>
      <c r="E104" s="26"/>
      <c r="F104" s="26"/>
      <c r="S104" s="18" t="s">
        <v>10</v>
      </c>
      <c r="T104" s="27">
        <v>3.4099999999999998E-2</v>
      </c>
      <c r="U104" s="27">
        <v>3.9E-2</v>
      </c>
      <c r="V104" s="27">
        <v>8.3900000000000002E-2</v>
      </c>
    </row>
    <row r="105" spans="1:26" s="18" customFormat="1" x14ac:dyDescent="0.25">
      <c r="A105" s="26"/>
      <c r="B105" s="26"/>
      <c r="C105" s="26"/>
      <c r="D105" s="26"/>
      <c r="E105" s="26"/>
      <c r="F105" s="26"/>
    </row>
    <row r="106" spans="1:26" s="18" customFormat="1" x14ac:dyDescent="0.25"/>
    <row r="107" spans="1:26" s="18" customFormat="1" x14ac:dyDescent="0.25"/>
    <row r="108" spans="1:26" s="18" customFormat="1" x14ac:dyDescent="0.25"/>
    <row r="109" spans="1:26" s="18" customFormat="1" x14ac:dyDescent="0.25"/>
    <row r="110" spans="1:26" s="18" customFormat="1" x14ac:dyDescent="0.25"/>
    <row r="111" spans="1:26" s="18" customFormat="1" x14ac:dyDescent="0.25">
      <c r="T111" s="21"/>
      <c r="U111" s="21"/>
      <c r="V111" s="21"/>
      <c r="W111" s="21"/>
      <c r="X111" s="21"/>
      <c r="Y111" s="21"/>
      <c r="Z111" s="21"/>
    </row>
    <row r="112" spans="1:26" s="1" customFormat="1" ht="19.5" customHeight="1" x14ac:dyDescent="0.25">
      <c r="A112" s="44"/>
    </row>
    <row r="113" spans="1:14" s="18" customFormat="1" x14ac:dyDescent="0.25">
      <c r="A113" s="46"/>
      <c r="B113" s="23"/>
      <c r="C113" s="23"/>
      <c r="D113" s="23"/>
      <c r="E113" s="23"/>
      <c r="F113" s="23"/>
      <c r="G113" s="23"/>
      <c r="H113" s="23"/>
      <c r="I113" s="23"/>
      <c r="J113" s="23"/>
      <c r="K113" s="23"/>
      <c r="L113" s="23"/>
      <c r="M113" s="23"/>
      <c r="N113" s="23"/>
    </row>
    <row r="114" spans="1:14" s="18" customFormat="1" x14ac:dyDescent="0.25">
      <c r="A114" s="23"/>
      <c r="B114" s="23"/>
      <c r="C114" s="23"/>
      <c r="D114" s="23"/>
      <c r="E114" s="23"/>
      <c r="F114" s="23"/>
      <c r="G114" s="23"/>
      <c r="H114" s="23"/>
      <c r="I114" s="23"/>
      <c r="J114" s="23"/>
      <c r="K114" s="23"/>
      <c r="L114" s="23"/>
      <c r="M114" s="23"/>
      <c r="N114" s="23"/>
    </row>
    <row r="115" spans="1:14" s="18" customFormat="1" x14ac:dyDescent="0.25">
      <c r="A115" s="23" t="s">
        <v>7</v>
      </c>
      <c r="B115" s="34">
        <v>0.22869999999999999</v>
      </c>
      <c r="C115" s="23"/>
      <c r="D115" s="23"/>
      <c r="E115" s="23"/>
      <c r="F115" s="23" t="s">
        <v>7</v>
      </c>
      <c r="G115" s="34">
        <v>0.30180000000000001</v>
      </c>
      <c r="H115" s="23"/>
      <c r="I115" s="23"/>
      <c r="J115" s="23" t="s">
        <v>7</v>
      </c>
      <c r="K115" s="34">
        <v>0.31759999999999999</v>
      </c>
      <c r="L115" s="23"/>
      <c r="M115" s="23"/>
      <c r="N115" s="23"/>
    </row>
    <row r="116" spans="1:14" s="18" customFormat="1" x14ac:dyDescent="0.25">
      <c r="A116" s="23" t="s">
        <v>8</v>
      </c>
      <c r="B116" s="34">
        <v>0.16969999999999999</v>
      </c>
      <c r="C116" s="23"/>
      <c r="D116" s="23"/>
      <c r="E116" s="23"/>
      <c r="F116" s="23" t="s">
        <v>8</v>
      </c>
      <c r="G116" s="34">
        <v>0.32250000000000001</v>
      </c>
      <c r="H116" s="23"/>
      <c r="I116" s="23"/>
      <c r="J116" s="23" t="s">
        <v>8</v>
      </c>
      <c r="K116" s="34">
        <v>0.31009999999999999</v>
      </c>
      <c r="L116" s="23"/>
      <c r="M116" s="23"/>
      <c r="N116" s="23"/>
    </row>
    <row r="117" spans="1:14" s="18" customFormat="1" x14ac:dyDescent="0.25">
      <c r="A117" s="23" t="s">
        <v>9</v>
      </c>
      <c r="B117" s="34">
        <v>0.60160000000000002</v>
      </c>
      <c r="C117" s="23"/>
      <c r="D117" s="23"/>
      <c r="E117" s="23"/>
      <c r="F117" s="23" t="s">
        <v>9</v>
      </c>
      <c r="G117" s="34">
        <v>0.37569999999999998</v>
      </c>
      <c r="H117" s="23"/>
      <c r="I117" s="23"/>
      <c r="J117" s="23" t="s">
        <v>9</v>
      </c>
      <c r="K117" s="34">
        <v>0.30470000000000003</v>
      </c>
      <c r="L117" s="23"/>
      <c r="M117" s="23"/>
      <c r="N117" s="23"/>
    </row>
    <row r="118" spans="1:14" s="18" customFormat="1" x14ac:dyDescent="0.25">
      <c r="A118" s="23"/>
      <c r="B118" s="23"/>
      <c r="C118" s="23"/>
      <c r="D118" s="23"/>
      <c r="E118" s="23"/>
      <c r="F118" s="23" t="s">
        <v>10</v>
      </c>
      <c r="G118" s="34">
        <v>0</v>
      </c>
      <c r="H118" s="23"/>
      <c r="I118" s="23"/>
      <c r="J118" s="23" t="s">
        <v>10</v>
      </c>
      <c r="K118" s="34">
        <v>6.7599999999999993E-2</v>
      </c>
      <c r="L118" s="23"/>
      <c r="M118" s="23"/>
      <c r="N118" s="23"/>
    </row>
    <row r="119" spans="1:14" s="18" customFormat="1" x14ac:dyDescent="0.25">
      <c r="A119" s="23"/>
      <c r="B119" s="23"/>
      <c r="C119" s="23"/>
      <c r="D119" s="23"/>
      <c r="E119" s="23"/>
      <c r="F119" s="23"/>
      <c r="G119" s="23"/>
      <c r="H119" s="23"/>
      <c r="I119" s="23"/>
      <c r="J119" s="23"/>
      <c r="K119" s="23"/>
      <c r="L119" s="23"/>
      <c r="M119" s="23"/>
      <c r="N119" s="23"/>
    </row>
    <row r="120" spans="1:14" s="18" customFormat="1" x14ac:dyDescent="0.25"/>
    <row r="121" spans="1:14" s="18" customFormat="1" x14ac:dyDescent="0.25"/>
    <row r="122" spans="1:14" s="18" customFormat="1" x14ac:dyDescent="0.25"/>
    <row r="123" spans="1:14" s="18" customFormat="1" x14ac:dyDescent="0.25"/>
    <row r="124" spans="1:14" s="18" customFormat="1" x14ac:dyDescent="0.25"/>
    <row r="125" spans="1:14" s="18" customFormat="1" x14ac:dyDescent="0.25"/>
    <row r="126" spans="1:14" s="23" customFormat="1" x14ac:dyDescent="0.25"/>
    <row r="127" spans="1:14" s="1" customFormat="1" x14ac:dyDescent="0.25"/>
    <row r="128" spans="1:14" s="1" customFormat="1" x14ac:dyDescent="0.25"/>
    <row r="129" spans="1:40" s="1" customFormat="1" x14ac:dyDescent="0.25"/>
    <row r="130" spans="1:40" s="1" customFormat="1" ht="22.5" customHeight="1" thickBot="1" x14ac:dyDescent="0.35">
      <c r="A130" s="287" t="s">
        <v>11</v>
      </c>
      <c r="B130" s="287"/>
      <c r="C130" s="287"/>
      <c r="D130" s="287"/>
      <c r="E130" s="287"/>
      <c r="F130" s="287"/>
      <c r="G130" s="287"/>
      <c r="H130" s="287"/>
      <c r="I130" s="287"/>
      <c r="J130" s="287"/>
      <c r="K130" s="287"/>
      <c r="L130" s="287"/>
      <c r="M130" s="287"/>
      <c r="N130" s="287"/>
      <c r="U130" s="50"/>
      <c r="V130" s="50"/>
      <c r="W130" s="19"/>
      <c r="X130" s="18"/>
      <c r="Y130" s="18"/>
      <c r="Z130" s="18"/>
      <c r="AA130" s="18"/>
      <c r="AB130" s="18"/>
      <c r="AC130" s="18"/>
      <c r="AD130" s="18"/>
      <c r="AE130" s="18"/>
      <c r="AF130" s="18"/>
      <c r="AG130" s="18"/>
      <c r="AH130" s="18"/>
      <c r="AI130" s="18"/>
      <c r="AJ130" s="18"/>
      <c r="AK130" s="18"/>
      <c r="AL130" s="18"/>
      <c r="AM130" s="18"/>
      <c r="AN130" s="18"/>
    </row>
    <row r="131" spans="1:40" s="20" customFormat="1" ht="16.5" customHeight="1" thickTop="1" x14ac:dyDescent="0.25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18"/>
      <c r="N131" s="18"/>
      <c r="O131" s="18"/>
      <c r="P131" s="18"/>
      <c r="Q131" s="18"/>
      <c r="R131" s="18"/>
      <c r="S131" s="18"/>
      <c r="T131" s="18"/>
      <c r="U131" s="50"/>
      <c r="V131" s="50"/>
      <c r="W131" s="19"/>
      <c r="X131" s="18"/>
      <c r="Y131" s="18"/>
      <c r="Z131" s="18"/>
      <c r="AA131" s="18"/>
      <c r="AB131" s="18"/>
      <c r="AC131" s="18"/>
      <c r="AD131" s="18"/>
      <c r="AE131" s="18"/>
      <c r="AF131" s="18"/>
      <c r="AG131" s="18"/>
      <c r="AH131" s="18"/>
      <c r="AI131" s="18"/>
      <c r="AJ131" s="18"/>
      <c r="AK131" s="18"/>
      <c r="AL131" s="18"/>
      <c r="AM131" s="18"/>
      <c r="AN131" s="18"/>
    </row>
    <row r="132" spans="1:40" s="18" customFormat="1" x14ac:dyDescent="0.25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W132" s="19"/>
    </row>
    <row r="133" spans="1:40" s="18" customFormat="1" x14ac:dyDescent="0.25">
      <c r="H133" s="23"/>
      <c r="I133" s="23"/>
      <c r="J133" s="23"/>
      <c r="K133" s="23"/>
      <c r="L133" s="23"/>
    </row>
    <row r="134" spans="1:40" s="18" customFormat="1" x14ac:dyDescent="0.25">
      <c r="A134" s="26"/>
      <c r="B134" s="26"/>
      <c r="C134" s="26"/>
      <c r="D134" s="26"/>
      <c r="E134" s="26"/>
      <c r="F134" s="26"/>
      <c r="G134" s="26"/>
      <c r="H134" s="26"/>
      <c r="I134" s="26"/>
      <c r="J134" s="23"/>
      <c r="K134" s="23"/>
      <c r="L134" s="23"/>
    </row>
    <row r="135" spans="1:40" s="18" customFormat="1" x14ac:dyDescent="0.25">
      <c r="A135" s="26"/>
      <c r="B135" s="26"/>
      <c r="C135" s="26"/>
      <c r="D135" s="26"/>
      <c r="E135" s="26"/>
      <c r="F135" s="26"/>
      <c r="G135" s="26"/>
      <c r="H135" s="26"/>
      <c r="I135" s="26"/>
      <c r="J135" s="23"/>
      <c r="K135" s="23"/>
      <c r="L135" s="23"/>
    </row>
    <row r="136" spans="1:40" s="18" customFormat="1" x14ac:dyDescent="0.25">
      <c r="A136" s="26" t="s">
        <v>2</v>
      </c>
      <c r="B136" s="153">
        <v>0.42130000000000001</v>
      </c>
      <c r="C136" s="26" t="s">
        <v>2</v>
      </c>
      <c r="D136" s="160">
        <v>0.21920000000000001</v>
      </c>
      <c r="E136" s="26" t="s">
        <v>2</v>
      </c>
      <c r="F136" s="160">
        <v>0.36370000000000002</v>
      </c>
      <c r="G136" s="26"/>
      <c r="H136" s="26"/>
      <c r="I136" s="26"/>
      <c r="J136" s="23"/>
      <c r="K136" s="23"/>
      <c r="L136" s="23"/>
    </row>
    <row r="137" spans="1:40" s="18" customFormat="1" x14ac:dyDescent="0.25">
      <c r="A137" s="26" t="s">
        <v>3</v>
      </c>
      <c r="B137" s="160">
        <v>0.39939999999999998</v>
      </c>
      <c r="C137" s="26" t="s">
        <v>3</v>
      </c>
      <c r="D137" s="160">
        <v>0.16980000000000001</v>
      </c>
      <c r="E137" s="26" t="s">
        <v>3</v>
      </c>
      <c r="F137" s="160">
        <v>0.2228</v>
      </c>
      <c r="G137" s="26"/>
      <c r="H137" s="26"/>
      <c r="I137" s="26"/>
      <c r="J137" s="23"/>
      <c r="K137" s="23"/>
      <c r="L137" s="23"/>
    </row>
    <row r="138" spans="1:40" s="18" customFormat="1" x14ac:dyDescent="0.25">
      <c r="A138" s="26" t="s">
        <v>4</v>
      </c>
      <c r="B138" s="160">
        <v>0.1792</v>
      </c>
      <c r="C138" s="26" t="s">
        <v>4</v>
      </c>
      <c r="D138" s="160">
        <v>0.37540000000000001</v>
      </c>
      <c r="E138" s="26" t="s">
        <v>4</v>
      </c>
      <c r="F138" s="160">
        <v>0.41449999999999998</v>
      </c>
      <c r="G138" s="26"/>
      <c r="H138" s="26"/>
      <c r="I138" s="26"/>
      <c r="J138" s="23"/>
      <c r="K138" s="23"/>
      <c r="L138" s="23"/>
    </row>
    <row r="139" spans="1:40" s="18" customFormat="1" x14ac:dyDescent="0.25">
      <c r="A139" s="26"/>
      <c r="B139" s="26"/>
      <c r="C139" s="26"/>
      <c r="D139" s="26"/>
      <c r="E139" s="26"/>
      <c r="F139" s="26"/>
      <c r="G139" s="26"/>
      <c r="H139" s="26"/>
      <c r="I139" s="26"/>
      <c r="J139" s="23"/>
      <c r="K139" s="23"/>
      <c r="L139" s="23"/>
    </row>
    <row r="140" spans="1:40" s="18" customFormat="1" x14ac:dyDescent="0.25">
      <c r="A140" s="26"/>
      <c r="B140" s="26"/>
      <c r="C140" s="26"/>
      <c r="D140" s="26"/>
      <c r="E140" s="26"/>
      <c r="F140" s="26"/>
      <c r="G140" s="26"/>
      <c r="H140" s="26"/>
      <c r="I140" s="26"/>
      <c r="J140" s="23"/>
      <c r="K140" s="23"/>
      <c r="L140" s="23"/>
    </row>
    <row r="141" spans="1:40" s="18" customFormat="1" x14ac:dyDescent="0.25">
      <c r="A141" s="26"/>
      <c r="B141" s="26"/>
      <c r="C141" s="26"/>
      <c r="D141" s="26"/>
      <c r="E141" s="26"/>
      <c r="F141" s="26"/>
      <c r="G141" s="26"/>
      <c r="H141" s="26"/>
      <c r="I141" s="26"/>
    </row>
    <row r="142" spans="1:40" s="18" customFormat="1" x14ac:dyDescent="0.25"/>
    <row r="143" spans="1:40" s="18" customFormat="1" x14ac:dyDescent="0.25"/>
    <row r="144" spans="1:40" s="18" customFormat="1" x14ac:dyDescent="0.25"/>
    <row r="145" spans="1:40" s="18" customFormat="1" x14ac:dyDescent="0.25"/>
    <row r="146" spans="1:40" s="18" customFormat="1" x14ac:dyDescent="0.25"/>
    <row r="147" spans="1:40" s="18" customFormat="1" x14ac:dyDescent="0.25"/>
    <row r="148" spans="1:40" s="18" customFormat="1" x14ac:dyDescent="0.25">
      <c r="A148" s="44"/>
    </row>
    <row r="149" spans="1:40" s="1" customFormat="1" x14ac:dyDescent="0.25"/>
    <row r="150" spans="1:40" s="1" customFormat="1" ht="22.5" customHeight="1" thickBot="1" x14ac:dyDescent="0.35">
      <c r="A150" s="287" t="s">
        <v>68</v>
      </c>
      <c r="B150" s="287"/>
      <c r="C150" s="287"/>
      <c r="D150" s="287"/>
      <c r="E150" s="287"/>
      <c r="F150" s="287"/>
      <c r="G150" s="287"/>
      <c r="H150" s="287"/>
      <c r="I150" s="287"/>
      <c r="J150" s="287"/>
      <c r="K150" s="287"/>
      <c r="L150" s="287"/>
      <c r="M150" s="287"/>
      <c r="N150" s="287"/>
      <c r="U150" s="50" t="s">
        <v>8</v>
      </c>
      <c r="V150" s="50">
        <v>71422</v>
      </c>
      <c r="W150" s="19" t="e">
        <f>V150/V154</f>
        <v>#DIV/0!</v>
      </c>
      <c r="X150" s="18"/>
      <c r="Y150" s="18"/>
      <c r="Z150" s="18"/>
      <c r="AA150" s="18"/>
      <c r="AB150" s="18"/>
      <c r="AC150" s="18"/>
      <c r="AD150" s="18"/>
      <c r="AE150" s="18"/>
      <c r="AF150" s="18"/>
      <c r="AG150" s="18"/>
      <c r="AH150" s="18"/>
      <c r="AI150" s="18"/>
      <c r="AJ150" s="18"/>
      <c r="AK150" s="18"/>
      <c r="AL150" s="18"/>
      <c r="AM150" s="18"/>
      <c r="AN150" s="18"/>
    </row>
    <row r="151" spans="1:40" s="18" customFormat="1" ht="15.75" thickTop="1" x14ac:dyDescent="0.25"/>
    <row r="152" spans="1:40" s="18" customFormat="1" x14ac:dyDescent="0.25">
      <c r="A152" s="21"/>
      <c r="B152" s="21"/>
      <c r="C152" s="21"/>
      <c r="D152" s="21"/>
      <c r="E152" s="21"/>
      <c r="F152" s="21"/>
      <c r="G152" s="21"/>
      <c r="H152" s="21"/>
      <c r="I152" s="21"/>
    </row>
    <row r="153" spans="1:40" s="18" customFormat="1" x14ac:dyDescent="0.25">
      <c r="A153" s="21"/>
      <c r="B153" s="21"/>
      <c r="C153" s="21"/>
      <c r="D153" s="21"/>
      <c r="E153" s="21"/>
      <c r="F153" s="21"/>
      <c r="H153" s="21"/>
      <c r="I153" s="21"/>
    </row>
    <row r="154" spans="1:40" s="18" customFormat="1" x14ac:dyDescent="0.25">
      <c r="A154" s="21"/>
      <c r="B154" s="21"/>
      <c r="C154" s="21"/>
      <c r="D154" s="21"/>
      <c r="E154" s="21"/>
      <c r="F154" s="21"/>
      <c r="H154" s="21"/>
      <c r="I154" s="21"/>
    </row>
    <row r="155" spans="1:40" s="18" customFormat="1" x14ac:dyDescent="0.25">
      <c r="A155" s="21"/>
      <c r="B155" s="21"/>
      <c r="C155" s="21"/>
      <c r="D155" s="21"/>
      <c r="E155" s="21"/>
      <c r="F155" s="21"/>
      <c r="H155" s="21"/>
      <c r="I155" s="21"/>
    </row>
    <row r="156" spans="1:40" s="18" customFormat="1" x14ac:dyDescent="0.25">
      <c r="A156" s="21"/>
      <c r="B156" s="21"/>
      <c r="C156" s="21"/>
      <c r="D156" s="21"/>
      <c r="E156" s="21"/>
      <c r="F156" s="21"/>
      <c r="H156" s="21"/>
      <c r="I156" s="21"/>
    </row>
    <row r="157" spans="1:40" s="18" customFormat="1" x14ac:dyDescent="0.25">
      <c r="A157" s="21"/>
      <c r="B157" s="21"/>
      <c r="C157" s="21" t="s">
        <v>1</v>
      </c>
      <c r="D157" s="21"/>
      <c r="E157" s="21" t="s">
        <v>16</v>
      </c>
      <c r="F157" s="21"/>
      <c r="G157" s="18" t="s">
        <v>17</v>
      </c>
      <c r="I157" s="21"/>
    </row>
    <row r="158" spans="1:40" s="18" customFormat="1" x14ac:dyDescent="0.25">
      <c r="A158" s="21"/>
      <c r="B158" s="21" t="s">
        <v>48</v>
      </c>
      <c r="C158" s="161">
        <v>0.34420000000000001</v>
      </c>
      <c r="D158" s="21" t="s">
        <v>48</v>
      </c>
      <c r="E158" s="32">
        <v>0.3821</v>
      </c>
      <c r="F158" s="21" t="s">
        <v>48</v>
      </c>
      <c r="G158" s="51">
        <v>0.36840000000000001</v>
      </c>
      <c r="I158" s="21"/>
    </row>
    <row r="159" spans="1:40" s="18" customFormat="1" x14ac:dyDescent="0.25">
      <c r="A159" s="21"/>
      <c r="B159" s="21" t="s">
        <v>49</v>
      </c>
      <c r="C159" s="161">
        <v>0.63429999999999997</v>
      </c>
      <c r="D159" s="21" t="s">
        <v>49</v>
      </c>
      <c r="E159" s="32">
        <v>0.59860000000000002</v>
      </c>
      <c r="F159" s="21" t="s">
        <v>49</v>
      </c>
      <c r="G159" s="51">
        <v>0.60299999999999998</v>
      </c>
      <c r="I159" s="21"/>
    </row>
    <row r="160" spans="1:40" s="18" customFormat="1" x14ac:dyDescent="0.25">
      <c r="A160" s="21"/>
      <c r="B160" s="21" t="s">
        <v>50</v>
      </c>
      <c r="C160" s="161">
        <v>2.1100000000000001E-2</v>
      </c>
      <c r="D160" s="21" t="s">
        <v>50</v>
      </c>
      <c r="E160" s="32">
        <v>1.9E-2</v>
      </c>
      <c r="F160" s="21" t="s">
        <v>50</v>
      </c>
      <c r="G160" s="51">
        <v>2.8400000000000002E-2</v>
      </c>
      <c r="I160" s="21"/>
    </row>
    <row r="161" spans="1:16" s="18" customFormat="1" x14ac:dyDescent="0.25">
      <c r="A161" s="21"/>
      <c r="B161" s="21" t="s">
        <v>51</v>
      </c>
      <c r="C161" s="161">
        <v>2.9999999999999997E-4</v>
      </c>
      <c r="D161" s="21" t="s">
        <v>51</v>
      </c>
      <c r="E161" s="32">
        <v>0</v>
      </c>
      <c r="F161" s="21" t="s">
        <v>51</v>
      </c>
      <c r="G161" s="51">
        <v>2.0000000000000001E-4</v>
      </c>
      <c r="I161" s="21"/>
    </row>
    <row r="162" spans="1:16" s="18" customFormat="1" x14ac:dyDescent="0.25">
      <c r="A162" s="21"/>
      <c r="B162" s="21"/>
      <c r="C162" s="21"/>
      <c r="D162" s="21"/>
      <c r="E162" s="21"/>
      <c r="F162" s="21"/>
    </row>
    <row r="163" spans="1:16" s="18" customFormat="1" x14ac:dyDescent="0.25"/>
    <row r="164" spans="1:16" s="18" customFormat="1" x14ac:dyDescent="0.25"/>
    <row r="165" spans="1:16" s="18" customFormat="1" x14ac:dyDescent="0.25"/>
    <row r="166" spans="1:16" s="18" customFormat="1" x14ac:dyDescent="0.25"/>
    <row r="167" spans="1:16" s="18" customFormat="1" x14ac:dyDescent="0.25"/>
    <row r="168" spans="1:16" s="18" customFormat="1" x14ac:dyDescent="0.25"/>
    <row r="169" spans="1:16" s="18" customFormat="1" x14ac:dyDescent="0.25">
      <c r="A169" s="126"/>
    </row>
    <row r="170" spans="1:16" s="1" customFormat="1" x14ac:dyDescent="0.25"/>
    <row r="171" spans="1:16" s="1" customFormat="1" ht="20.25" thickBot="1" x14ac:dyDescent="0.35">
      <c r="A171" s="287" t="s">
        <v>89</v>
      </c>
      <c r="B171" s="287"/>
      <c r="C171" s="287"/>
      <c r="D171" s="287"/>
      <c r="E171" s="287"/>
      <c r="F171" s="287"/>
      <c r="G171" s="287"/>
      <c r="H171" s="287"/>
      <c r="I171" s="287"/>
      <c r="J171" s="287"/>
      <c r="K171" s="287"/>
      <c r="L171" s="287"/>
      <c r="M171" s="287"/>
      <c r="N171" s="287"/>
    </row>
    <row r="172" spans="1:16" s="23" customFormat="1" ht="15.75" thickTop="1" x14ac:dyDescent="0.25"/>
    <row r="173" spans="1:16" s="23" customFormat="1" x14ac:dyDescent="0.25">
      <c r="A173" s="26"/>
      <c r="B173" s="26"/>
      <c r="C173" s="26"/>
      <c r="D173" s="26"/>
      <c r="E173" s="26"/>
      <c r="F173" s="26"/>
      <c r="I173" s="46"/>
    </row>
    <row r="174" spans="1:16" s="23" customFormat="1" x14ac:dyDescent="0.25">
      <c r="A174" s="26"/>
      <c r="B174" s="26"/>
      <c r="C174" s="26" t="s">
        <v>1</v>
      </c>
      <c r="D174" s="26" t="s">
        <v>16</v>
      </c>
      <c r="E174" s="26" t="s">
        <v>17</v>
      </c>
      <c r="F174" s="26"/>
    </row>
    <row r="175" spans="1:16" s="23" customFormat="1" x14ac:dyDescent="0.25">
      <c r="A175" s="26"/>
      <c r="B175" s="26" t="s">
        <v>368</v>
      </c>
      <c r="C175" s="153">
        <v>0.129</v>
      </c>
      <c r="D175" s="153">
        <v>8.2900000000000001E-2</v>
      </c>
      <c r="E175" s="153">
        <v>0.1069</v>
      </c>
      <c r="F175" s="26"/>
      <c r="O175" s="21"/>
      <c r="P175" s="21"/>
    </row>
    <row r="176" spans="1:16" s="18" customFormat="1" x14ac:dyDescent="0.25">
      <c r="A176" s="26"/>
      <c r="B176" s="26" t="s">
        <v>369</v>
      </c>
      <c r="C176" s="153">
        <v>0.312</v>
      </c>
      <c r="D176" s="153">
        <v>0.30359999999999998</v>
      </c>
      <c r="E176" s="153">
        <v>0.36730000000000002</v>
      </c>
      <c r="F176" s="26"/>
      <c r="J176" s="23"/>
      <c r="K176" s="23" t="s">
        <v>1</v>
      </c>
      <c r="L176" s="23" t="s">
        <v>16</v>
      </c>
      <c r="M176" s="23" t="s">
        <v>17</v>
      </c>
      <c r="N176" s="23"/>
    </row>
    <row r="177" spans="1:14" s="18" customFormat="1" x14ac:dyDescent="0.25">
      <c r="A177" s="26"/>
      <c r="B177" s="26" t="s">
        <v>95</v>
      </c>
      <c r="C177" s="153">
        <v>0.26900000000000002</v>
      </c>
      <c r="D177" s="153">
        <v>0.28739999999999999</v>
      </c>
      <c r="E177" s="153">
        <v>0.25690000000000002</v>
      </c>
      <c r="F177" s="26"/>
      <c r="J177" s="23"/>
      <c r="K177" s="23">
        <v>9.64</v>
      </c>
      <c r="L177" s="23">
        <v>8.33</v>
      </c>
      <c r="M177" s="23">
        <v>9.59</v>
      </c>
      <c r="N177" s="23"/>
    </row>
    <row r="178" spans="1:14" s="18" customFormat="1" x14ac:dyDescent="0.25">
      <c r="A178" s="26"/>
      <c r="B178" s="153" t="s">
        <v>96</v>
      </c>
      <c r="C178" s="153">
        <v>0.2203</v>
      </c>
      <c r="D178" s="153">
        <v>0.21629999999999999</v>
      </c>
      <c r="E178" s="153">
        <v>0.2072</v>
      </c>
      <c r="F178" s="26"/>
      <c r="J178" s="23"/>
      <c r="K178" s="23"/>
      <c r="L178" s="23"/>
      <c r="M178" s="23"/>
      <c r="N178" s="23"/>
    </row>
    <row r="179" spans="1:14" s="18" customFormat="1" x14ac:dyDescent="0.25">
      <c r="A179" s="26"/>
      <c r="B179" s="153" t="s">
        <v>97</v>
      </c>
      <c r="C179" s="153">
        <v>0</v>
      </c>
      <c r="D179" s="153">
        <v>0.1071</v>
      </c>
      <c r="E179" s="153">
        <v>6.1699999999999998E-2</v>
      </c>
      <c r="F179" s="26"/>
      <c r="J179" s="23"/>
      <c r="K179" s="23"/>
      <c r="L179" s="23"/>
      <c r="M179" s="23"/>
      <c r="N179" s="23"/>
    </row>
    <row r="180" spans="1:14" s="18" customFormat="1" x14ac:dyDescent="0.25">
      <c r="A180" s="26" t="s">
        <v>6</v>
      </c>
      <c r="F180" s="26"/>
      <c r="J180" s="23"/>
      <c r="K180" s="23"/>
      <c r="L180" s="23"/>
      <c r="M180" s="23"/>
      <c r="N180" s="23"/>
    </row>
    <row r="181" spans="1:14" s="18" customFormat="1" x14ac:dyDescent="0.25">
      <c r="A181" s="26"/>
      <c r="B181" s="153"/>
      <c r="C181" s="26"/>
      <c r="D181" s="26"/>
      <c r="E181" s="26"/>
      <c r="F181" s="26"/>
      <c r="J181" s="23"/>
      <c r="K181" s="23"/>
      <c r="L181" s="23"/>
      <c r="M181" s="23"/>
      <c r="N181" s="23"/>
    </row>
    <row r="182" spans="1:14" s="18" customFormat="1" x14ac:dyDescent="0.25">
      <c r="A182" s="26"/>
      <c r="B182" s="26"/>
      <c r="C182" s="26"/>
      <c r="D182" s="26"/>
      <c r="E182" s="26"/>
      <c r="F182" s="26"/>
    </row>
    <row r="183" spans="1:14" s="18" customFormat="1" x14ac:dyDescent="0.25"/>
    <row r="184" spans="1:14" s="18" customFormat="1" x14ac:dyDescent="0.25"/>
    <row r="185" spans="1:14" s="18" customFormat="1" x14ac:dyDescent="0.25"/>
    <row r="186" spans="1:14" s="18" customFormat="1" x14ac:dyDescent="0.25"/>
    <row r="187" spans="1:14" s="23" customFormat="1" x14ac:dyDescent="0.25"/>
    <row r="188" spans="1:14" s="23" customFormat="1" x14ac:dyDescent="0.25"/>
    <row r="189" spans="1:14" s="23" customFormat="1" x14ac:dyDescent="0.25"/>
    <row r="190" spans="1:14" s="23" customFormat="1" x14ac:dyDescent="0.25"/>
    <row r="191" spans="1:14" s="23" customFormat="1" x14ac:dyDescent="0.25"/>
    <row r="192" spans="1:14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  <row r="626" s="1" customFormat="1" x14ac:dyDescent="0.25"/>
    <row r="627" s="1" customFormat="1" x14ac:dyDescent="0.25"/>
    <row r="628" s="1" customFormat="1" x14ac:dyDescent="0.25"/>
    <row r="629" s="1" customFormat="1" x14ac:dyDescent="0.25"/>
    <row r="630" s="1" customFormat="1" x14ac:dyDescent="0.25"/>
    <row r="631" s="1" customFormat="1" x14ac:dyDescent="0.25"/>
    <row r="632" s="1" customFormat="1" x14ac:dyDescent="0.25"/>
    <row r="633" s="1" customFormat="1" x14ac:dyDescent="0.25"/>
    <row r="634" s="1" customFormat="1" x14ac:dyDescent="0.25"/>
    <row r="635" s="1" customFormat="1" x14ac:dyDescent="0.25"/>
    <row r="636" s="1" customFormat="1" x14ac:dyDescent="0.25"/>
    <row r="637" s="1" customFormat="1" x14ac:dyDescent="0.25"/>
    <row r="638" s="1" customFormat="1" x14ac:dyDescent="0.25"/>
    <row r="639" s="1" customFormat="1" x14ac:dyDescent="0.25"/>
    <row r="640" s="1" customFormat="1" x14ac:dyDescent="0.25"/>
    <row r="641" s="1" customFormat="1" x14ac:dyDescent="0.25"/>
    <row r="642" s="1" customFormat="1" x14ac:dyDescent="0.25"/>
    <row r="643" s="1" customFormat="1" x14ac:dyDescent="0.25"/>
    <row r="644" s="1" customFormat="1" x14ac:dyDescent="0.25"/>
    <row r="645" s="1" customFormat="1" x14ac:dyDescent="0.25"/>
    <row r="646" s="1" customFormat="1" x14ac:dyDescent="0.25"/>
    <row r="647" s="1" customFormat="1" x14ac:dyDescent="0.25"/>
    <row r="648" s="1" customFormat="1" x14ac:dyDescent="0.25"/>
    <row r="649" s="1" customFormat="1" x14ac:dyDescent="0.25"/>
    <row r="650" s="1" customFormat="1" x14ac:dyDescent="0.25"/>
    <row r="651" s="1" customFormat="1" x14ac:dyDescent="0.25"/>
    <row r="652" s="1" customFormat="1" x14ac:dyDescent="0.25"/>
    <row r="653" s="1" customFormat="1" x14ac:dyDescent="0.25"/>
    <row r="654" s="1" customFormat="1" x14ac:dyDescent="0.25"/>
    <row r="655" s="1" customFormat="1" x14ac:dyDescent="0.25"/>
    <row r="656" s="1" customFormat="1" x14ac:dyDescent="0.25"/>
    <row r="657" s="1" customFormat="1" x14ac:dyDescent="0.25"/>
    <row r="658" s="1" customFormat="1" x14ac:dyDescent="0.25"/>
    <row r="659" s="1" customFormat="1" x14ac:dyDescent="0.25"/>
    <row r="660" s="1" customFormat="1" x14ac:dyDescent="0.25"/>
    <row r="661" s="1" customFormat="1" x14ac:dyDescent="0.25"/>
    <row r="662" s="1" customFormat="1" x14ac:dyDescent="0.25"/>
    <row r="663" s="1" customFormat="1" x14ac:dyDescent="0.25"/>
    <row r="664" s="1" customFormat="1" x14ac:dyDescent="0.25"/>
    <row r="665" s="1" customFormat="1" x14ac:dyDescent="0.25"/>
    <row r="666" s="1" customFormat="1" x14ac:dyDescent="0.25"/>
    <row r="667" s="1" customFormat="1" x14ac:dyDescent="0.25"/>
    <row r="668" s="1" customFormat="1" x14ac:dyDescent="0.25"/>
    <row r="669" s="1" customFormat="1" x14ac:dyDescent="0.25"/>
    <row r="670" s="1" customFormat="1" x14ac:dyDescent="0.25"/>
    <row r="671" s="1" customFormat="1" x14ac:dyDescent="0.25"/>
    <row r="672" s="1" customFormat="1" x14ac:dyDescent="0.25"/>
    <row r="673" s="1" customFormat="1" x14ac:dyDescent="0.25"/>
    <row r="674" s="1" customFormat="1" x14ac:dyDescent="0.25"/>
    <row r="675" s="1" customFormat="1" x14ac:dyDescent="0.25"/>
    <row r="676" s="1" customFormat="1" x14ac:dyDescent="0.25"/>
    <row r="677" s="1" customFormat="1" x14ac:dyDescent="0.25"/>
    <row r="678" s="1" customFormat="1" x14ac:dyDescent="0.25"/>
    <row r="679" s="1" customFormat="1" x14ac:dyDescent="0.25"/>
    <row r="680" s="1" customFormat="1" x14ac:dyDescent="0.25"/>
    <row r="681" s="1" customFormat="1" x14ac:dyDescent="0.25"/>
    <row r="682" s="1" customFormat="1" x14ac:dyDescent="0.25"/>
    <row r="683" s="1" customFormat="1" x14ac:dyDescent="0.25"/>
    <row r="684" s="1" customFormat="1" x14ac:dyDescent="0.25"/>
    <row r="685" s="1" customFormat="1" x14ac:dyDescent="0.25"/>
    <row r="686" s="1" customFormat="1" x14ac:dyDescent="0.25"/>
    <row r="687" s="1" customFormat="1" x14ac:dyDescent="0.25"/>
    <row r="688" s="1" customFormat="1" x14ac:dyDescent="0.25"/>
    <row r="689" s="1" customFormat="1" x14ac:dyDescent="0.25"/>
    <row r="690" s="1" customFormat="1" x14ac:dyDescent="0.25"/>
    <row r="691" s="1" customFormat="1" x14ac:dyDescent="0.25"/>
    <row r="692" s="1" customFormat="1" x14ac:dyDescent="0.25"/>
    <row r="693" s="1" customFormat="1" x14ac:dyDescent="0.25"/>
    <row r="694" s="1" customFormat="1" x14ac:dyDescent="0.25"/>
    <row r="695" s="1" customFormat="1" x14ac:dyDescent="0.25"/>
    <row r="696" s="1" customFormat="1" x14ac:dyDescent="0.25"/>
    <row r="697" s="1" customFormat="1" x14ac:dyDescent="0.25"/>
    <row r="698" s="1" customFormat="1" x14ac:dyDescent="0.25"/>
    <row r="699" s="1" customFormat="1" x14ac:dyDescent="0.25"/>
    <row r="700" s="1" customFormat="1" x14ac:dyDescent="0.25"/>
    <row r="701" s="1" customFormat="1" x14ac:dyDescent="0.25"/>
    <row r="702" s="1" customFormat="1" x14ac:dyDescent="0.25"/>
    <row r="703" s="1" customFormat="1" x14ac:dyDescent="0.25"/>
    <row r="704" s="1" customFormat="1" x14ac:dyDescent="0.25"/>
    <row r="705" s="1" customFormat="1" x14ac:dyDescent="0.25"/>
    <row r="706" s="1" customFormat="1" x14ac:dyDescent="0.25"/>
    <row r="707" s="1" customFormat="1" x14ac:dyDescent="0.25"/>
    <row r="708" s="1" customFormat="1" x14ac:dyDescent="0.25"/>
    <row r="709" s="1" customFormat="1" x14ac:dyDescent="0.25"/>
    <row r="710" s="1" customFormat="1" x14ac:dyDescent="0.25"/>
    <row r="711" s="1" customFormat="1" x14ac:dyDescent="0.25"/>
    <row r="712" s="1" customFormat="1" x14ac:dyDescent="0.25"/>
    <row r="713" s="1" customFormat="1" x14ac:dyDescent="0.25"/>
    <row r="714" s="1" customFormat="1" x14ac:dyDescent="0.25"/>
    <row r="715" s="1" customFormat="1" x14ac:dyDescent="0.25"/>
    <row r="716" s="1" customFormat="1" x14ac:dyDescent="0.25"/>
    <row r="717" s="1" customFormat="1" x14ac:dyDescent="0.25"/>
    <row r="718" s="1" customFormat="1" x14ac:dyDescent="0.25"/>
    <row r="719" s="1" customFormat="1" x14ac:dyDescent="0.25"/>
    <row r="720" s="1" customFormat="1" x14ac:dyDescent="0.25"/>
    <row r="721" s="1" customFormat="1" x14ac:dyDescent="0.25"/>
    <row r="722" s="1" customFormat="1" x14ac:dyDescent="0.25"/>
    <row r="723" s="1" customFormat="1" x14ac:dyDescent="0.25"/>
    <row r="724" s="1" customFormat="1" x14ac:dyDescent="0.25"/>
    <row r="725" s="1" customFormat="1" x14ac:dyDescent="0.25"/>
    <row r="726" s="1" customFormat="1" x14ac:dyDescent="0.25"/>
    <row r="727" s="1" customFormat="1" x14ac:dyDescent="0.25"/>
    <row r="728" s="1" customFormat="1" x14ac:dyDescent="0.25"/>
    <row r="729" s="1" customFormat="1" x14ac:dyDescent="0.25"/>
    <row r="730" s="1" customFormat="1" x14ac:dyDescent="0.25"/>
    <row r="731" s="1" customFormat="1" x14ac:dyDescent="0.25"/>
    <row r="732" s="1" customFormat="1" x14ac:dyDescent="0.25"/>
    <row r="733" s="1" customFormat="1" x14ac:dyDescent="0.25"/>
    <row r="734" s="1" customFormat="1" x14ac:dyDescent="0.25"/>
  </sheetData>
  <mergeCells count="9">
    <mergeCell ref="A1:L2"/>
    <mergeCell ref="A3:F3"/>
    <mergeCell ref="A4:I7"/>
    <mergeCell ref="A9:N9"/>
    <mergeCell ref="A171:N171"/>
    <mergeCell ref="A41:N41"/>
    <mergeCell ref="A96:N96"/>
    <mergeCell ref="A130:N130"/>
    <mergeCell ref="A150:N150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905C-2B60-4660-A1A5-819F43E8DB70}">
  <sheetPr>
    <tabColor rgb="FF00B050"/>
  </sheetPr>
  <dimension ref="A1:V194"/>
  <sheetViews>
    <sheetView topLeftCell="A13" zoomScale="80" zoomScaleNormal="80" workbookViewId="0">
      <selection activeCell="Z38" sqref="Z38"/>
    </sheetView>
  </sheetViews>
  <sheetFormatPr baseColWidth="10" defaultRowHeight="15" x14ac:dyDescent="0.25"/>
  <cols>
    <col min="2" max="2" width="47.42578125" bestFit="1" customWidth="1"/>
  </cols>
  <sheetData>
    <row r="1" spans="1:21" ht="15" customHeight="1" x14ac:dyDescent="0.25">
      <c r="A1" s="311" t="s">
        <v>350</v>
      </c>
      <c r="B1" s="311"/>
      <c r="C1" s="311"/>
      <c r="D1" s="311"/>
      <c r="E1" s="311"/>
      <c r="F1" s="311"/>
      <c r="G1" s="311"/>
      <c r="H1" s="311"/>
      <c r="I1" s="311"/>
      <c r="J1" s="311"/>
      <c r="K1" s="311"/>
      <c r="L1" s="311"/>
      <c r="M1" s="311"/>
      <c r="N1" s="311"/>
      <c r="O1" s="311"/>
      <c r="P1" s="311"/>
      <c r="Q1" s="311"/>
      <c r="R1" s="311"/>
      <c r="S1" s="311"/>
      <c r="T1" s="311"/>
      <c r="U1" s="311"/>
    </row>
    <row r="2" spans="1:21" ht="15.6" customHeight="1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  <c r="L2" s="312"/>
      <c r="M2" s="312"/>
      <c r="N2" s="312"/>
      <c r="O2" s="312"/>
      <c r="P2" s="312"/>
      <c r="Q2" s="312"/>
      <c r="R2" s="312"/>
      <c r="S2" s="312"/>
      <c r="T2" s="312"/>
      <c r="U2" s="312"/>
    </row>
    <row r="3" spans="1:21" ht="15.75" thickTop="1" x14ac:dyDescent="0.25"/>
    <row r="29" spans="1:22" ht="18.75" x14ac:dyDescent="0.3">
      <c r="A29" s="260" t="s">
        <v>382</v>
      </c>
    </row>
    <row r="31" spans="1:22" ht="15" customHeight="1" x14ac:dyDescent="0.25">
      <c r="A31" s="311" t="s">
        <v>351</v>
      </c>
      <c r="B31" s="311"/>
      <c r="C31" s="311"/>
      <c r="D31" s="311"/>
      <c r="E31" s="311"/>
      <c r="F31" s="311"/>
      <c r="G31" s="311"/>
      <c r="H31" s="311"/>
      <c r="I31" s="311"/>
      <c r="J31" s="311"/>
      <c r="K31" s="311"/>
      <c r="L31" s="311"/>
      <c r="M31" s="311"/>
      <c r="N31" s="311"/>
      <c r="O31" s="311"/>
      <c r="P31" s="311"/>
      <c r="Q31" s="311"/>
      <c r="R31" s="311"/>
      <c r="S31" s="311"/>
      <c r="T31" s="311"/>
      <c r="U31" s="311"/>
      <c r="V31" t="s">
        <v>352</v>
      </c>
    </row>
    <row r="32" spans="1:22" ht="15.6" customHeight="1" thickBot="1" x14ac:dyDescent="0.3">
      <c r="A32" s="312"/>
      <c r="B32" s="312"/>
      <c r="C32" s="312"/>
      <c r="D32" s="312"/>
      <c r="E32" s="312"/>
      <c r="F32" s="312"/>
      <c r="G32" s="312"/>
      <c r="H32" s="312"/>
      <c r="I32" s="312"/>
      <c r="J32" s="312"/>
      <c r="K32" s="312"/>
      <c r="L32" s="312"/>
      <c r="M32" s="312"/>
      <c r="N32" s="312"/>
      <c r="O32" s="312"/>
      <c r="P32" s="312"/>
      <c r="Q32" s="312"/>
      <c r="R32" s="312"/>
      <c r="S32" s="312"/>
      <c r="T32" s="312"/>
      <c r="U32" s="312"/>
    </row>
    <row r="33" ht="15.75" thickTop="1" x14ac:dyDescent="0.25"/>
    <row r="61" spans="1:22" ht="18.75" x14ac:dyDescent="0.3">
      <c r="A61" s="260" t="s">
        <v>383</v>
      </c>
    </row>
    <row r="62" spans="1:22" ht="18.75" x14ac:dyDescent="0.3">
      <c r="A62" s="260"/>
    </row>
    <row r="63" spans="1:22" ht="15" customHeight="1" x14ac:dyDescent="0.25">
      <c r="A63" s="311" t="s">
        <v>353</v>
      </c>
      <c r="B63" s="311"/>
      <c r="C63" s="311"/>
      <c r="D63" s="311"/>
      <c r="E63" s="311"/>
      <c r="F63" s="311"/>
      <c r="G63" s="311"/>
      <c r="H63" s="311"/>
      <c r="I63" s="311"/>
      <c r="J63" s="311"/>
      <c r="K63" s="311"/>
      <c r="L63" s="311"/>
      <c r="M63" s="311"/>
      <c r="N63" s="311"/>
      <c r="O63" s="311"/>
      <c r="P63" s="311"/>
      <c r="Q63" s="311"/>
      <c r="R63" s="311"/>
      <c r="S63" s="311"/>
      <c r="T63" s="311"/>
      <c r="U63" s="311"/>
      <c r="V63" t="s">
        <v>352</v>
      </c>
    </row>
    <row r="64" spans="1:22" ht="15.6" customHeight="1" thickBot="1" x14ac:dyDescent="0.3">
      <c r="A64" s="312"/>
      <c r="B64" s="312"/>
      <c r="C64" s="312"/>
      <c r="D64" s="312"/>
      <c r="E64" s="312"/>
      <c r="F64" s="312"/>
      <c r="G64" s="312"/>
      <c r="H64" s="312"/>
      <c r="I64" s="312"/>
      <c r="J64" s="312"/>
      <c r="K64" s="312"/>
      <c r="L64" s="312"/>
      <c r="M64" s="312"/>
      <c r="N64" s="312"/>
      <c r="O64" s="312"/>
      <c r="P64" s="312"/>
      <c r="Q64" s="312"/>
      <c r="R64" s="312"/>
      <c r="S64" s="312"/>
      <c r="T64" s="312"/>
      <c r="U64" s="312"/>
    </row>
    <row r="65" ht="15.75" thickTop="1" x14ac:dyDescent="0.25"/>
    <row r="100" spans="1:12" x14ac:dyDescent="0.25">
      <c r="I100" s="257" t="s">
        <v>356</v>
      </c>
      <c r="J100" s="257" t="s">
        <v>1</v>
      </c>
      <c r="K100" s="257" t="s">
        <v>16</v>
      </c>
      <c r="L100" s="257" t="s">
        <v>17</v>
      </c>
    </row>
    <row r="101" spans="1:12" x14ac:dyDescent="0.25">
      <c r="I101" s="258" t="s">
        <v>357</v>
      </c>
      <c r="J101" s="259">
        <v>8.06</v>
      </c>
      <c r="K101" s="259">
        <v>15.41</v>
      </c>
      <c r="L101" s="259">
        <v>11.26</v>
      </c>
    </row>
    <row r="102" spans="1:12" x14ac:dyDescent="0.25">
      <c r="I102" s="258" t="s">
        <v>358</v>
      </c>
      <c r="J102" s="259">
        <v>429.48</v>
      </c>
      <c r="K102" s="259">
        <v>376.66</v>
      </c>
      <c r="L102" s="259">
        <v>344.1</v>
      </c>
    </row>
    <row r="112" spans="1:12" ht="18.75" x14ac:dyDescent="0.3">
      <c r="A112" s="260" t="s">
        <v>360</v>
      </c>
    </row>
    <row r="113" spans="1:22" ht="18.75" x14ac:dyDescent="0.3">
      <c r="A113" s="260" t="s">
        <v>359</v>
      </c>
    </row>
    <row r="115" spans="1:22" ht="15" customHeight="1" x14ac:dyDescent="0.25">
      <c r="A115" s="311" t="s">
        <v>354</v>
      </c>
      <c r="B115" s="311"/>
      <c r="C115" s="311"/>
      <c r="D115" s="311"/>
      <c r="E115" s="311"/>
      <c r="F115" s="311"/>
      <c r="G115" s="311"/>
      <c r="H115" s="311"/>
      <c r="I115" s="311"/>
      <c r="J115" s="311"/>
      <c r="K115" s="311"/>
      <c r="L115" s="311"/>
      <c r="M115" s="311"/>
      <c r="N115" s="311"/>
      <c r="O115" s="311"/>
      <c r="P115" s="311"/>
      <c r="Q115" s="311"/>
      <c r="R115" s="311"/>
      <c r="S115" s="311"/>
      <c r="T115" s="311"/>
      <c r="U115" s="311"/>
      <c r="V115" t="s">
        <v>352</v>
      </c>
    </row>
    <row r="116" spans="1:22" ht="15.6" customHeight="1" thickBot="1" x14ac:dyDescent="0.3">
      <c r="A116" s="312"/>
      <c r="B116" s="312"/>
      <c r="C116" s="312"/>
      <c r="D116" s="312"/>
      <c r="E116" s="312"/>
      <c r="F116" s="312"/>
      <c r="G116" s="312"/>
      <c r="H116" s="312"/>
      <c r="I116" s="312"/>
      <c r="J116" s="312"/>
      <c r="K116" s="312"/>
      <c r="L116" s="312"/>
      <c r="M116" s="312"/>
      <c r="N116" s="312"/>
      <c r="O116" s="312"/>
      <c r="P116" s="312"/>
      <c r="Q116" s="312"/>
      <c r="R116" s="312"/>
      <c r="S116" s="312"/>
      <c r="T116" s="312"/>
      <c r="U116" s="312"/>
    </row>
    <row r="117" spans="1:22" ht="15.75" thickTop="1" x14ac:dyDescent="0.25"/>
    <row r="152" spans="1:21" ht="15" customHeight="1" x14ac:dyDescent="0.25">
      <c r="A152" s="311" t="s">
        <v>89</v>
      </c>
      <c r="B152" s="311"/>
      <c r="C152" s="311"/>
      <c r="D152" s="311"/>
      <c r="E152" s="311"/>
      <c r="F152" s="311"/>
      <c r="G152" s="311"/>
      <c r="H152" s="311"/>
      <c r="I152" s="311"/>
      <c r="J152" s="311"/>
      <c r="K152" s="311"/>
      <c r="L152" s="311"/>
      <c r="M152" s="311"/>
      <c r="N152" s="311"/>
      <c r="O152" s="311"/>
      <c r="P152" s="311"/>
      <c r="Q152" s="311"/>
      <c r="R152" s="311"/>
      <c r="S152" s="311"/>
      <c r="T152" s="311"/>
      <c r="U152" s="311"/>
    </row>
    <row r="153" spans="1:21" ht="15.6" customHeight="1" thickBot="1" x14ac:dyDescent="0.3">
      <c r="A153" s="312"/>
      <c r="B153" s="312"/>
      <c r="C153" s="312"/>
      <c r="D153" s="312"/>
      <c r="E153" s="312"/>
      <c r="F153" s="312"/>
      <c r="G153" s="312"/>
      <c r="H153" s="312"/>
      <c r="I153" s="312"/>
      <c r="J153" s="312"/>
      <c r="K153" s="312"/>
      <c r="L153" s="312"/>
      <c r="M153" s="312"/>
      <c r="N153" s="312"/>
      <c r="O153" s="312"/>
      <c r="P153" s="312"/>
      <c r="Q153" s="312"/>
      <c r="R153" s="312"/>
      <c r="S153" s="312"/>
      <c r="T153" s="312"/>
      <c r="U153" s="312"/>
    </row>
    <row r="154" spans="1:21" ht="15.75" thickTop="1" x14ac:dyDescent="0.25"/>
    <row r="192" spans="1:21" ht="15" customHeight="1" x14ac:dyDescent="0.25">
      <c r="A192" s="311" t="s">
        <v>355</v>
      </c>
      <c r="B192" s="311"/>
      <c r="C192" s="311"/>
      <c r="D192" s="311"/>
      <c r="E192" s="311"/>
      <c r="F192" s="311"/>
      <c r="G192" s="311"/>
      <c r="H192" s="311"/>
      <c r="I192" s="311"/>
      <c r="J192" s="311"/>
      <c r="K192" s="311"/>
      <c r="L192" s="311"/>
      <c r="M192" s="311"/>
      <c r="N192" s="311"/>
      <c r="O192" s="311"/>
      <c r="P192" s="311"/>
      <c r="Q192" s="311"/>
      <c r="R192" s="311"/>
      <c r="S192" s="311"/>
      <c r="T192" s="311"/>
      <c r="U192" s="311"/>
    </row>
    <row r="193" spans="1:21" ht="15.6" customHeight="1" thickBot="1" x14ac:dyDescent="0.3">
      <c r="A193" s="312"/>
      <c r="B193" s="312"/>
      <c r="C193" s="312"/>
      <c r="D193" s="312"/>
      <c r="E193" s="312"/>
      <c r="F193" s="312"/>
      <c r="G193" s="312"/>
      <c r="H193" s="312"/>
      <c r="I193" s="312"/>
      <c r="J193" s="312"/>
      <c r="K193" s="312"/>
      <c r="L193" s="312"/>
      <c r="M193" s="312"/>
      <c r="N193" s="312"/>
      <c r="O193" s="312"/>
      <c r="P193" s="312"/>
      <c r="Q193" s="312"/>
      <c r="R193" s="312"/>
      <c r="S193" s="312"/>
      <c r="T193" s="312"/>
      <c r="U193" s="312"/>
    </row>
    <row r="194" spans="1:21" ht="15.75" thickTop="1" x14ac:dyDescent="0.25"/>
  </sheetData>
  <mergeCells count="6">
    <mergeCell ref="A152:U153"/>
    <mergeCell ref="A192:U193"/>
    <mergeCell ref="A1:U2"/>
    <mergeCell ref="A31:U32"/>
    <mergeCell ref="A63:U64"/>
    <mergeCell ref="A115:U11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E2FD4-92FC-48B0-A8E3-3FDB0101F90E}">
  <sheetPr>
    <tabColor rgb="FF00B050"/>
  </sheetPr>
  <dimension ref="A1:BN683"/>
  <sheetViews>
    <sheetView topLeftCell="A43" zoomScale="80" zoomScaleNormal="85" workbookViewId="0">
      <selection activeCell="U60" sqref="U60"/>
    </sheetView>
  </sheetViews>
  <sheetFormatPr baseColWidth="10" defaultColWidth="11.42578125" defaultRowHeight="15" x14ac:dyDescent="0.25"/>
  <cols>
    <col min="3" max="3" width="13.28515625" bestFit="1" customWidth="1"/>
    <col min="4" max="4" width="24.5703125" bestFit="1" customWidth="1"/>
    <col min="11" max="11" width="18.42578125" customWidth="1"/>
    <col min="12" max="12" width="19.7109375" bestFit="1" customWidth="1"/>
    <col min="16" max="16" width="16.85546875" bestFit="1" customWidth="1"/>
  </cols>
  <sheetData>
    <row r="1" spans="1:66" x14ac:dyDescent="0.25">
      <c r="A1" s="291" t="s">
        <v>287</v>
      </c>
      <c r="B1" s="292"/>
      <c r="C1" s="292"/>
      <c r="D1" s="292"/>
      <c r="E1" s="292"/>
      <c r="F1" s="292"/>
      <c r="G1" s="292"/>
      <c r="H1" s="292"/>
      <c r="I1" s="292"/>
      <c r="J1" s="292"/>
      <c r="K1" s="292"/>
      <c r="L1" s="292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 x14ac:dyDescent="0.25">
      <c r="A2" s="291"/>
      <c r="B2" s="292"/>
      <c r="C2" s="292"/>
      <c r="D2" s="292"/>
      <c r="E2" s="292"/>
      <c r="F2" s="292"/>
      <c r="G2" s="292"/>
      <c r="H2" s="292"/>
      <c r="I2" s="292"/>
      <c r="J2" s="292"/>
      <c r="K2" s="292"/>
      <c r="L2" s="292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75" x14ac:dyDescent="0.25">
      <c r="A3" s="313" t="s">
        <v>65</v>
      </c>
      <c r="B3" s="313"/>
      <c r="C3" s="313"/>
      <c r="D3" s="313"/>
      <c r="E3" s="313"/>
      <c r="F3" s="313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 x14ac:dyDescent="0.25">
      <c r="A4" s="310" t="s">
        <v>67</v>
      </c>
      <c r="B4" s="310"/>
      <c r="C4" s="310"/>
      <c r="D4" s="310"/>
      <c r="E4" s="310"/>
      <c r="F4" s="310"/>
      <c r="G4" s="310"/>
      <c r="H4" s="310"/>
      <c r="I4" s="310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 x14ac:dyDescent="0.25">
      <c r="A5" s="310"/>
      <c r="B5" s="310"/>
      <c r="C5" s="310"/>
      <c r="D5" s="310"/>
      <c r="E5" s="310"/>
      <c r="F5" s="310"/>
      <c r="G5" s="310"/>
      <c r="H5" s="310"/>
      <c r="I5" s="310"/>
    </row>
    <row r="6" spans="1:66" s="1" customFormat="1" ht="15" customHeight="1" x14ac:dyDescent="0.25">
      <c r="A6" s="310"/>
      <c r="B6" s="310"/>
      <c r="C6" s="310"/>
      <c r="D6" s="310"/>
      <c r="E6" s="310"/>
      <c r="F6" s="310"/>
      <c r="G6" s="310"/>
      <c r="H6" s="310"/>
      <c r="I6" s="310"/>
    </row>
    <row r="7" spans="1:66" s="1" customFormat="1" x14ac:dyDescent="0.25">
      <c r="A7" s="310"/>
      <c r="B7" s="310"/>
      <c r="C7" s="310"/>
      <c r="D7" s="310"/>
      <c r="E7" s="310"/>
      <c r="F7" s="310"/>
      <c r="G7" s="310"/>
      <c r="H7" s="310"/>
      <c r="I7" s="310"/>
    </row>
    <row r="8" spans="1:66" s="1" customFormat="1" x14ac:dyDescent="0.25"/>
    <row r="9" spans="1:66" s="18" customFormat="1" ht="20.25" thickBot="1" x14ac:dyDescent="0.35">
      <c r="A9" s="314" t="s">
        <v>66</v>
      </c>
      <c r="B9" s="314"/>
      <c r="C9" s="314"/>
      <c r="D9" s="314"/>
      <c r="E9" s="314"/>
      <c r="F9" s="314"/>
      <c r="G9" s="314"/>
      <c r="H9" s="314"/>
      <c r="I9" s="314"/>
      <c r="J9" s="314"/>
      <c r="K9" s="314"/>
      <c r="L9" s="314"/>
      <c r="M9" s="314"/>
      <c r="N9" s="314"/>
    </row>
    <row r="10" spans="1:66" s="18" customFormat="1" ht="15.75" thickTop="1" x14ac:dyDescent="0.25"/>
    <row r="11" spans="1:66" s="18" customFormat="1" x14ac:dyDescent="0.25">
      <c r="B11" s="23"/>
      <c r="C11" s="23"/>
      <c r="D11" s="23"/>
      <c r="E11" s="23"/>
      <c r="F11" s="23"/>
      <c r="L11" s="214"/>
      <c r="M11" s="215"/>
    </row>
    <row r="12" spans="1:66" s="18" customFormat="1" x14ac:dyDescent="0.25">
      <c r="B12" s="23"/>
      <c r="C12" s="23"/>
      <c r="D12" s="23"/>
      <c r="E12" s="23"/>
      <c r="F12" s="23"/>
      <c r="L12" s="214"/>
      <c r="M12" s="215"/>
    </row>
    <row r="13" spans="1:66" s="18" customFormat="1" x14ac:dyDescent="0.25">
      <c r="B13" s="23"/>
      <c r="C13" s="23"/>
      <c r="D13" s="23"/>
      <c r="E13" s="23"/>
      <c r="F13" s="23"/>
    </row>
    <row r="14" spans="1:66" s="18" customFormat="1" x14ac:dyDescent="0.25">
      <c r="B14" s="23"/>
      <c r="C14" s="23" t="s">
        <v>1</v>
      </c>
      <c r="D14" s="23" t="s">
        <v>16</v>
      </c>
      <c r="E14" s="23" t="s">
        <v>17</v>
      </c>
      <c r="F14" s="23"/>
    </row>
    <row r="15" spans="1:66" s="18" customFormat="1" x14ac:dyDescent="0.25">
      <c r="B15" s="23" t="s">
        <v>29</v>
      </c>
      <c r="C15" s="34">
        <v>0.13450000000000001</v>
      </c>
      <c r="D15" s="34">
        <v>2E-3</v>
      </c>
      <c r="E15" s="34">
        <v>0.78759999999999997</v>
      </c>
      <c r="F15" s="23"/>
    </row>
    <row r="16" spans="1:66" s="18" customFormat="1" x14ac:dyDescent="0.25">
      <c r="B16" s="23" t="s">
        <v>30</v>
      </c>
      <c r="C16" s="34">
        <v>0.86550000000000005</v>
      </c>
      <c r="D16" s="34">
        <v>1</v>
      </c>
      <c r="E16" s="34">
        <v>0.21240000000000001</v>
      </c>
      <c r="F16" s="23"/>
      <c r="Q16" s="216"/>
      <c r="R16" s="216"/>
    </row>
    <row r="17" spans="2:20" s="18" customFormat="1" x14ac:dyDescent="0.25">
      <c r="B17" s="23"/>
      <c r="C17" s="23"/>
      <c r="D17" s="23"/>
      <c r="E17" s="23"/>
      <c r="F17" s="23"/>
      <c r="L17" s="216"/>
    </row>
    <row r="18" spans="2:20" s="18" customFormat="1" x14ac:dyDescent="0.25">
      <c r="B18" s="23"/>
      <c r="C18" s="23"/>
      <c r="D18" s="23"/>
      <c r="E18" s="23"/>
      <c r="F18" s="23"/>
    </row>
    <row r="19" spans="2:20" s="18" customFormat="1" x14ac:dyDescent="0.25"/>
    <row r="20" spans="2:20" s="18" customFormat="1" x14ac:dyDescent="0.25"/>
    <row r="21" spans="2:20" s="18" customFormat="1" x14ac:dyDescent="0.25"/>
    <row r="22" spans="2:20" s="18" customFormat="1" x14ac:dyDescent="0.25">
      <c r="K22" s="23"/>
      <c r="L22" s="23"/>
      <c r="M22" s="23"/>
      <c r="N22" s="23"/>
      <c r="O22" s="23"/>
    </row>
    <row r="23" spans="2:20" s="18" customFormat="1" x14ac:dyDescent="0.25">
      <c r="K23" s="23"/>
      <c r="L23" s="23"/>
      <c r="M23" s="23"/>
      <c r="N23" s="23"/>
      <c r="O23" s="23"/>
    </row>
    <row r="24" spans="2:20" s="18" customFormat="1" x14ac:dyDescent="0.25"/>
    <row r="25" spans="2:20" s="18" customFormat="1" x14ac:dyDescent="0.25">
      <c r="J25" s="216"/>
    </row>
    <row r="26" spans="2:20" s="18" customFormat="1" x14ac:dyDescent="0.25">
      <c r="C26" s="23"/>
      <c r="D26" s="23"/>
      <c r="E26" s="23"/>
      <c r="F26" s="23"/>
      <c r="G26" s="23"/>
      <c r="T26" s="18" t="s">
        <v>17</v>
      </c>
    </row>
    <row r="27" spans="2:20" s="18" customFormat="1" x14ac:dyDescent="0.25">
      <c r="B27" s="213"/>
      <c r="C27" s="23"/>
      <c r="D27" s="23"/>
      <c r="E27" s="23"/>
      <c r="F27" s="23"/>
      <c r="G27" s="23"/>
    </row>
    <row r="28" spans="2:20" s="18" customFormat="1" x14ac:dyDescent="0.25">
      <c r="B28" s="213"/>
      <c r="C28" s="23"/>
      <c r="D28" s="23"/>
      <c r="E28" s="23" t="s">
        <v>1</v>
      </c>
      <c r="F28" s="23" t="s">
        <v>16</v>
      </c>
      <c r="G28" s="23" t="s">
        <v>17</v>
      </c>
    </row>
    <row r="29" spans="2:20" s="18" customFormat="1" x14ac:dyDescent="0.25">
      <c r="C29" s="23"/>
      <c r="D29" s="236" t="s">
        <v>55</v>
      </c>
      <c r="E29" s="124">
        <v>0.78480000000000005</v>
      </c>
      <c r="F29" s="124">
        <v>2.76E-2</v>
      </c>
      <c r="G29" s="124">
        <v>0.47439999999999999</v>
      </c>
    </row>
    <row r="30" spans="2:20" s="18" customFormat="1" x14ac:dyDescent="0.25">
      <c r="C30" s="23"/>
      <c r="D30" s="236" t="s">
        <v>56</v>
      </c>
      <c r="E30" s="124">
        <v>0</v>
      </c>
      <c r="F30" s="124">
        <v>0.41760000000000003</v>
      </c>
      <c r="G30" s="124">
        <v>0</v>
      </c>
    </row>
    <row r="31" spans="2:20" s="18" customFormat="1" x14ac:dyDescent="0.25">
      <c r="C31" s="23"/>
      <c r="D31" s="236" t="s">
        <v>13</v>
      </c>
      <c r="E31" s="124">
        <v>0.21510000000000001</v>
      </c>
      <c r="F31" s="124">
        <v>0.5464</v>
      </c>
      <c r="G31" s="124">
        <v>0.52470000000000006</v>
      </c>
    </row>
    <row r="32" spans="2:20" s="18" customFormat="1" x14ac:dyDescent="0.25">
      <c r="C32" s="23"/>
      <c r="D32" s="236" t="s">
        <v>57</v>
      </c>
      <c r="E32" s="124">
        <v>1E-4</v>
      </c>
      <c r="F32" s="124">
        <v>4.4999999999999997E-3</v>
      </c>
      <c r="G32" s="124">
        <v>8.9999999999999998E-4</v>
      </c>
      <c r="K32" s="23"/>
      <c r="L32" s="23"/>
      <c r="M32" s="23"/>
      <c r="N32" s="23"/>
      <c r="O32" s="23"/>
    </row>
    <row r="33" spans="1:15" s="18" customFormat="1" x14ac:dyDescent="0.25">
      <c r="C33" s="23"/>
      <c r="D33" s="23"/>
      <c r="E33" s="23"/>
      <c r="F33" s="23"/>
      <c r="G33" s="23"/>
      <c r="K33" s="23"/>
      <c r="L33" s="23"/>
      <c r="M33" s="23"/>
      <c r="N33" s="23"/>
      <c r="O33" s="23"/>
    </row>
    <row r="34" spans="1:15" s="18" customFormat="1" x14ac:dyDescent="0.25">
      <c r="D34" s="18" t="s">
        <v>6</v>
      </c>
    </row>
    <row r="35" spans="1:15" s="18" customFormat="1" x14ac:dyDescent="0.25"/>
    <row r="36" spans="1:15" s="18" customFormat="1" x14ac:dyDescent="0.25"/>
    <row r="37" spans="1:15" s="18" customFormat="1" x14ac:dyDescent="0.25"/>
    <row r="38" spans="1:15" s="18" customFormat="1" x14ac:dyDescent="0.25">
      <c r="A38" s="31"/>
    </row>
    <row r="39" spans="1:15" s="18" customFormat="1" x14ac:dyDescent="0.25"/>
    <row r="40" spans="1:15" s="18" customFormat="1" ht="20.25" thickBot="1" x14ac:dyDescent="0.35">
      <c r="A40" s="314" t="s">
        <v>293</v>
      </c>
      <c r="B40" s="314"/>
      <c r="C40" s="314"/>
      <c r="D40" s="314"/>
      <c r="E40" s="314"/>
      <c r="F40" s="314"/>
      <c r="G40" s="314"/>
      <c r="H40" s="314"/>
      <c r="I40" s="314"/>
      <c r="J40" s="314"/>
      <c r="K40" s="314"/>
      <c r="L40" s="314"/>
      <c r="M40" s="314"/>
      <c r="N40" s="314"/>
    </row>
    <row r="41" spans="1:15" s="18" customFormat="1" ht="20.25" thickTop="1" x14ac:dyDescent="0.3">
      <c r="A41" s="126"/>
      <c r="C41" s="217"/>
      <c r="D41" s="217"/>
      <c r="E41" s="217"/>
    </row>
    <row r="42" spans="1:15" s="23" customFormat="1" ht="19.5" x14ac:dyDescent="0.3">
      <c r="A42" s="46"/>
      <c r="C42" s="119"/>
      <c r="D42" s="119"/>
      <c r="E42" s="119"/>
    </row>
    <row r="43" spans="1:15" s="23" customFormat="1" x14ac:dyDescent="0.25">
      <c r="D43" s="23" t="s">
        <v>1</v>
      </c>
      <c r="E43" s="23" t="s">
        <v>16</v>
      </c>
      <c r="F43" s="23" t="s">
        <v>17</v>
      </c>
    </row>
    <row r="44" spans="1:15" s="23" customFormat="1" x14ac:dyDescent="0.25">
      <c r="C44" s="23" t="s">
        <v>60</v>
      </c>
      <c r="D44" s="23">
        <v>250</v>
      </c>
      <c r="E44" s="23">
        <v>250</v>
      </c>
      <c r="F44" s="23">
        <v>250</v>
      </c>
    </row>
    <row r="45" spans="1:15" s="23" customFormat="1" x14ac:dyDescent="0.25">
      <c r="C45" s="23" t="s">
        <v>58</v>
      </c>
      <c r="D45" s="23">
        <v>1</v>
      </c>
      <c r="E45" s="23">
        <v>0</v>
      </c>
      <c r="F45" s="23">
        <v>0</v>
      </c>
    </row>
    <row r="46" spans="1:15" s="23" customFormat="1" x14ac:dyDescent="0.25">
      <c r="C46" s="23" t="s">
        <v>61</v>
      </c>
      <c r="D46" s="23">
        <v>250</v>
      </c>
      <c r="E46" s="23">
        <v>250</v>
      </c>
      <c r="F46" s="23">
        <v>250</v>
      </c>
    </row>
    <row r="47" spans="1:15" s="23" customFormat="1" x14ac:dyDescent="0.25">
      <c r="C47" s="23" t="s">
        <v>59</v>
      </c>
      <c r="D47" s="23">
        <v>2</v>
      </c>
      <c r="E47" s="23">
        <v>9</v>
      </c>
      <c r="F47" s="23">
        <v>0</v>
      </c>
    </row>
    <row r="48" spans="1:15" s="23" customFormat="1" x14ac:dyDescent="0.25"/>
    <row r="49" spans="1:14" s="23" customFormat="1" x14ac:dyDescent="0.25">
      <c r="D49" s="23" t="s">
        <v>1</v>
      </c>
      <c r="E49" s="23" t="s">
        <v>1</v>
      </c>
      <c r="F49" s="23" t="s">
        <v>1</v>
      </c>
    </row>
    <row r="50" spans="1:14" s="23" customFormat="1" x14ac:dyDescent="0.25">
      <c r="C50" s="23" t="s">
        <v>282</v>
      </c>
      <c r="D50" s="156">
        <f>D44/251</f>
        <v>0.99601593625498008</v>
      </c>
      <c r="E50" s="156">
        <f>E44/250</f>
        <v>1</v>
      </c>
      <c r="F50" s="156">
        <f>F44/250</f>
        <v>1</v>
      </c>
    </row>
    <row r="51" spans="1:14" s="23" customFormat="1" x14ac:dyDescent="0.25">
      <c r="C51" s="23" t="s">
        <v>284</v>
      </c>
      <c r="D51" s="156">
        <f>D46/252</f>
        <v>0.99206349206349209</v>
      </c>
      <c r="E51" s="156">
        <f>E46/259</f>
        <v>0.96525096525096521</v>
      </c>
      <c r="F51" s="156">
        <f>F46/250</f>
        <v>1</v>
      </c>
    </row>
    <row r="52" spans="1:14" s="23" customFormat="1" x14ac:dyDescent="0.25">
      <c r="D52" s="23" t="s">
        <v>1</v>
      </c>
      <c r="E52" s="23" t="s">
        <v>16</v>
      </c>
      <c r="F52" s="156" t="s">
        <v>17</v>
      </c>
    </row>
    <row r="53" spans="1:14" s="23" customFormat="1" x14ac:dyDescent="0.25">
      <c r="C53" s="23" t="s">
        <v>283</v>
      </c>
      <c r="D53" s="156">
        <f>D45/300</f>
        <v>3.3333333333333335E-3</v>
      </c>
      <c r="E53" s="156">
        <f>E45/300</f>
        <v>0</v>
      </c>
      <c r="F53" s="156">
        <f>F45/300</f>
        <v>0</v>
      </c>
    </row>
    <row r="54" spans="1:14" s="23" customFormat="1" x14ac:dyDescent="0.25">
      <c r="C54" s="23" t="s">
        <v>295</v>
      </c>
      <c r="D54" s="156">
        <f>D47/300</f>
        <v>6.6666666666666671E-3</v>
      </c>
      <c r="E54" s="156">
        <f>E47/300</f>
        <v>0.03</v>
      </c>
      <c r="F54" s="156">
        <f>F47/300</f>
        <v>0</v>
      </c>
    </row>
    <row r="55" spans="1:14" s="23" customFormat="1" x14ac:dyDescent="0.25"/>
    <row r="56" spans="1:14" s="23" customFormat="1" x14ac:dyDescent="0.25"/>
    <row r="57" spans="1:14" s="23" customFormat="1" x14ac:dyDescent="0.25"/>
    <row r="58" spans="1:14" s="23" customFormat="1" x14ac:dyDescent="0.25">
      <c r="A58" s="133" t="s">
        <v>296</v>
      </c>
      <c r="I58" s="133"/>
    </row>
    <row r="59" spans="1:14" s="23" customFormat="1" ht="18" customHeight="1" x14ac:dyDescent="0.25"/>
    <row r="60" spans="1:14" s="23" customFormat="1" x14ac:dyDescent="0.25">
      <c r="N60" s="133"/>
    </row>
    <row r="61" spans="1:14" s="23" customFormat="1" x14ac:dyDescent="0.25">
      <c r="A61" s="133"/>
      <c r="B61" s="23" t="s">
        <v>1</v>
      </c>
      <c r="C61" s="23" t="s">
        <v>16</v>
      </c>
      <c r="D61" s="23" t="s">
        <v>17</v>
      </c>
      <c r="G61" s="23" t="s">
        <v>1</v>
      </c>
      <c r="H61" s="23" t="s">
        <v>16</v>
      </c>
      <c r="I61" s="23" t="s">
        <v>17</v>
      </c>
    </row>
    <row r="62" spans="1:14" s="23" customFormat="1" x14ac:dyDescent="0.25">
      <c r="A62" s="133" t="s">
        <v>62</v>
      </c>
      <c r="B62" s="23">
        <v>5.5</v>
      </c>
      <c r="C62" s="23">
        <v>6.71</v>
      </c>
      <c r="D62" s="23">
        <v>4.0599999999999996</v>
      </c>
      <c r="F62" s="23" t="s">
        <v>69</v>
      </c>
      <c r="G62" s="23">
        <v>16.920000000000002</v>
      </c>
      <c r="H62" s="23">
        <v>27.94</v>
      </c>
      <c r="I62" s="23">
        <v>18.2</v>
      </c>
    </row>
    <row r="63" spans="1:14" s="23" customFormat="1" x14ac:dyDescent="0.25">
      <c r="A63" s="133" t="s">
        <v>63</v>
      </c>
      <c r="B63" s="23">
        <v>2.06</v>
      </c>
      <c r="C63" s="23">
        <v>1.73</v>
      </c>
      <c r="D63" s="23">
        <v>2.37</v>
      </c>
      <c r="F63" s="23" t="s">
        <v>70</v>
      </c>
      <c r="G63" s="23">
        <v>5.32</v>
      </c>
      <c r="H63" s="23">
        <v>4.6399999999999997</v>
      </c>
      <c r="I63" s="23">
        <v>4.9800000000000004</v>
      </c>
    </row>
    <row r="64" spans="1:14" s="23" customFormat="1" x14ac:dyDescent="0.25">
      <c r="F64" s="133"/>
    </row>
    <row r="65" spans="1:22" s="23" customFormat="1" x14ac:dyDescent="0.25"/>
    <row r="66" spans="1:22" s="23" customFormat="1" x14ac:dyDescent="0.25"/>
    <row r="67" spans="1:22" s="23" customFormat="1" x14ac:dyDescent="0.25"/>
    <row r="68" spans="1:22" s="23" customFormat="1" x14ac:dyDescent="0.25"/>
    <row r="69" spans="1:22" s="23" customFormat="1" x14ac:dyDescent="0.25"/>
    <row r="70" spans="1:22" s="23" customFormat="1" x14ac:dyDescent="0.25"/>
    <row r="71" spans="1:22" s="23" customFormat="1" x14ac:dyDescent="0.25"/>
    <row r="72" spans="1:22" s="23" customFormat="1" x14ac:dyDescent="0.25"/>
    <row r="73" spans="1:22" s="18" customFormat="1" x14ac:dyDescent="0.25">
      <c r="G73" s="23"/>
      <c r="H73" s="23"/>
      <c r="I73" s="23"/>
      <c r="J73" s="23"/>
      <c r="K73" s="23"/>
      <c r="L73" s="23"/>
      <c r="V73" s="18">
        <v>5</v>
      </c>
    </row>
    <row r="74" spans="1:22" s="23" customFormat="1" x14ac:dyDescent="0.25">
      <c r="A74" s="30"/>
    </row>
    <row r="75" spans="1:22" s="23" customFormat="1" x14ac:dyDescent="0.25">
      <c r="A75" s="30" t="s">
        <v>384</v>
      </c>
      <c r="I75" s="30"/>
      <c r="O75" s="18"/>
      <c r="P75" s="18"/>
      <c r="Q75" s="18"/>
      <c r="R75" s="18"/>
      <c r="S75" s="18"/>
    </row>
    <row r="76" spans="1:22" s="23" customFormat="1" ht="18" customHeight="1" x14ac:dyDescent="0.25">
      <c r="G76" s="18"/>
      <c r="H76" s="18"/>
      <c r="I76" s="18"/>
      <c r="J76" s="18"/>
    </row>
    <row r="77" spans="1:22" s="18" customFormat="1" x14ac:dyDescent="0.25">
      <c r="E77" s="26"/>
      <c r="F77" s="21"/>
      <c r="K77" s="23"/>
      <c r="L77" s="23"/>
      <c r="N77" s="31"/>
    </row>
    <row r="78" spans="1:22" s="18" customFormat="1" x14ac:dyDescent="0.25">
      <c r="A78" s="95"/>
      <c r="B78" s="21" t="s">
        <v>1</v>
      </c>
      <c r="C78" s="21" t="s">
        <v>16</v>
      </c>
      <c r="D78" s="21" t="s">
        <v>17</v>
      </c>
      <c r="E78" s="26"/>
      <c r="F78" s="21"/>
      <c r="G78" s="18" t="s">
        <v>1</v>
      </c>
      <c r="H78" s="18" t="s">
        <v>16</v>
      </c>
      <c r="I78" s="18" t="s">
        <v>17</v>
      </c>
      <c r="K78" s="23"/>
      <c r="L78" s="23"/>
    </row>
    <row r="79" spans="1:22" s="18" customFormat="1" x14ac:dyDescent="0.25">
      <c r="A79" s="95" t="s">
        <v>62</v>
      </c>
      <c r="B79" s="21">
        <v>5.44</v>
      </c>
      <c r="C79" s="21">
        <v>5.59</v>
      </c>
      <c r="D79" s="21">
        <v>3.65</v>
      </c>
      <c r="E79" s="26"/>
      <c r="F79" s="21" t="s">
        <v>69</v>
      </c>
      <c r="G79" s="26">
        <v>16.100000000000001</v>
      </c>
      <c r="H79" s="26">
        <v>18.12</v>
      </c>
      <c r="I79" s="26">
        <v>13.39</v>
      </c>
      <c r="J79" s="26"/>
      <c r="K79" s="26"/>
      <c r="L79" s="23"/>
    </row>
    <row r="80" spans="1:22" s="18" customFormat="1" x14ac:dyDescent="0.25">
      <c r="A80" s="95" t="s">
        <v>63</v>
      </c>
      <c r="B80" s="21">
        <v>1.62</v>
      </c>
      <c r="C80" s="21">
        <v>1.45</v>
      </c>
      <c r="D80" s="21">
        <v>2.2000000000000002</v>
      </c>
      <c r="E80" s="26"/>
      <c r="F80" s="21" t="s">
        <v>70</v>
      </c>
      <c r="G80" s="26">
        <v>4.95</v>
      </c>
      <c r="H80" s="26">
        <v>4.22</v>
      </c>
      <c r="I80" s="26">
        <v>4.5</v>
      </c>
      <c r="J80" s="26"/>
      <c r="K80" s="26"/>
      <c r="L80" s="23"/>
    </row>
    <row r="81" spans="1:22" s="18" customFormat="1" x14ac:dyDescent="0.25">
      <c r="A81" s="21"/>
      <c r="B81" s="21"/>
      <c r="C81" s="21"/>
      <c r="D81" s="21"/>
      <c r="E81" s="26"/>
      <c r="F81" s="95"/>
      <c r="G81" s="26"/>
      <c r="H81" s="26"/>
      <c r="I81" s="26"/>
      <c r="J81" s="26"/>
      <c r="K81" s="26"/>
      <c r="L81" s="23"/>
    </row>
    <row r="82" spans="1:22" s="18" customFormat="1" x14ac:dyDescent="0.25">
      <c r="A82" s="21"/>
      <c r="B82" s="21"/>
      <c r="C82" s="21"/>
      <c r="D82" s="21"/>
      <c r="E82" s="21"/>
      <c r="F82" s="21"/>
      <c r="G82" s="26"/>
      <c r="H82" s="26"/>
      <c r="I82" s="26"/>
      <c r="J82" s="26"/>
      <c r="K82" s="26"/>
      <c r="L82" s="23"/>
    </row>
    <row r="83" spans="1:22" s="18" customFormat="1" x14ac:dyDescent="0.25">
      <c r="G83" s="23"/>
      <c r="H83" s="23"/>
      <c r="I83" s="23"/>
      <c r="J83" s="23"/>
      <c r="K83" s="23"/>
      <c r="L83" s="23"/>
    </row>
    <row r="84" spans="1:22" s="18" customFormat="1" x14ac:dyDescent="0.25">
      <c r="G84" s="23"/>
      <c r="H84" s="23"/>
      <c r="I84" s="23"/>
      <c r="J84" s="23"/>
      <c r="K84" s="23"/>
      <c r="L84" s="23"/>
    </row>
    <row r="85" spans="1:22" s="18" customFormat="1" x14ac:dyDescent="0.25">
      <c r="G85" s="23"/>
      <c r="H85" s="23"/>
      <c r="I85" s="23"/>
      <c r="J85" s="23"/>
      <c r="K85" s="23"/>
      <c r="L85" s="23"/>
    </row>
    <row r="86" spans="1:22" s="18" customFormat="1" x14ac:dyDescent="0.25">
      <c r="G86" s="23"/>
      <c r="H86" s="23"/>
      <c r="I86" s="23"/>
      <c r="J86" s="23"/>
      <c r="K86" s="23"/>
      <c r="L86" s="23"/>
    </row>
    <row r="87" spans="1:22" s="18" customFormat="1" x14ac:dyDescent="0.25">
      <c r="G87" s="23"/>
      <c r="H87" s="23"/>
      <c r="I87" s="23"/>
      <c r="J87" s="23"/>
      <c r="K87" s="23"/>
      <c r="L87" s="23"/>
    </row>
    <row r="88" spans="1:22" s="18" customFormat="1" x14ac:dyDescent="0.25">
      <c r="G88" s="23"/>
      <c r="H88" s="23"/>
      <c r="I88" s="23"/>
      <c r="J88" s="23"/>
      <c r="K88" s="23"/>
      <c r="L88" s="23"/>
    </row>
    <row r="89" spans="1:22" s="18" customFormat="1" x14ac:dyDescent="0.25">
      <c r="G89" s="23"/>
      <c r="H89" s="23"/>
      <c r="I89" s="23"/>
      <c r="J89" s="23"/>
      <c r="K89" s="23"/>
      <c r="L89" s="23"/>
    </row>
    <row r="90" spans="1:22" s="18" customFormat="1" x14ac:dyDescent="0.25">
      <c r="G90" s="23"/>
      <c r="H90" s="23"/>
      <c r="I90" s="23"/>
      <c r="J90" s="23"/>
      <c r="K90" s="23"/>
      <c r="L90" s="23"/>
      <c r="V90" s="18">
        <v>5</v>
      </c>
    </row>
    <row r="91" spans="1:22" s="1" customFormat="1" x14ac:dyDescent="0.25"/>
    <row r="92" spans="1:22" s="1" customFormat="1" x14ac:dyDescent="0.25"/>
    <row r="93" spans="1:22" s="200" customFormat="1" ht="15.75" x14ac:dyDescent="0.25">
      <c r="A93" s="207" t="s">
        <v>171</v>
      </c>
    </row>
    <row r="94" spans="1:22" s="200" customFormat="1" ht="20.25" thickBot="1" x14ac:dyDescent="0.35">
      <c r="A94" s="315" t="s">
        <v>131</v>
      </c>
      <c r="B94" s="315"/>
      <c r="C94" s="315"/>
      <c r="D94" s="315"/>
      <c r="E94" s="315"/>
      <c r="F94" s="315"/>
      <c r="G94" s="315"/>
      <c r="H94" s="315"/>
      <c r="I94" s="315"/>
      <c r="J94" s="315"/>
      <c r="K94" s="315"/>
      <c r="L94" s="315"/>
      <c r="M94" s="315"/>
      <c r="N94" s="315"/>
    </row>
    <row r="95" spans="1:22" s="204" customFormat="1" ht="15.75" thickTop="1" x14ac:dyDescent="0.25">
      <c r="A95" s="203"/>
      <c r="B95" s="203"/>
      <c r="C95" s="203"/>
      <c r="D95" s="203"/>
      <c r="E95" s="203"/>
      <c r="F95" s="203"/>
      <c r="I95" s="203"/>
      <c r="J95" s="203"/>
    </row>
    <row r="96" spans="1:22" s="204" customFormat="1" x14ac:dyDescent="0.25">
      <c r="A96" s="203"/>
      <c r="B96" s="203" t="s">
        <v>16</v>
      </c>
      <c r="C96" s="203" t="s">
        <v>1</v>
      </c>
      <c r="D96" s="203"/>
      <c r="E96" s="203"/>
      <c r="F96" s="203" t="s">
        <v>17</v>
      </c>
      <c r="I96" s="203"/>
      <c r="J96" s="203"/>
    </row>
    <row r="97" spans="1:26" s="204" customFormat="1" x14ac:dyDescent="0.25">
      <c r="A97" s="203" t="s">
        <v>7</v>
      </c>
      <c r="B97" s="208">
        <v>0.63300000000000001</v>
      </c>
      <c r="C97" s="203" t="s">
        <v>7</v>
      </c>
      <c r="D97" s="208">
        <v>0.62670000000000003</v>
      </c>
      <c r="E97" s="203"/>
      <c r="F97" s="203" t="s">
        <v>7</v>
      </c>
      <c r="G97" s="209">
        <v>0.52</v>
      </c>
    </row>
    <row r="98" spans="1:26" s="204" customFormat="1" x14ac:dyDescent="0.25">
      <c r="A98" s="203" t="s">
        <v>8</v>
      </c>
      <c r="B98" s="208">
        <v>0.27160000000000001</v>
      </c>
      <c r="C98" s="203" t="s">
        <v>8</v>
      </c>
      <c r="D98" s="208">
        <v>0.22009999999999999</v>
      </c>
      <c r="E98" s="203"/>
      <c r="F98" s="203" t="s">
        <v>8</v>
      </c>
      <c r="G98" s="209">
        <v>0.37530000000000002</v>
      </c>
      <c r="T98" s="204" t="s">
        <v>1</v>
      </c>
      <c r="U98" s="204" t="s">
        <v>16</v>
      </c>
      <c r="V98" s="204" t="s">
        <v>17</v>
      </c>
    </row>
    <row r="99" spans="1:26" s="204" customFormat="1" x14ac:dyDescent="0.25">
      <c r="A99" s="203" t="s">
        <v>9</v>
      </c>
      <c r="B99" s="208">
        <v>9.5299999999999996E-2</v>
      </c>
      <c r="C99" s="203" t="s">
        <v>9</v>
      </c>
      <c r="D99" s="208">
        <v>0.15329999999999999</v>
      </c>
      <c r="E99" s="203"/>
      <c r="F99" s="203" t="s">
        <v>9</v>
      </c>
      <c r="G99" s="209">
        <v>0.1047</v>
      </c>
      <c r="S99" s="204" t="s">
        <v>7</v>
      </c>
      <c r="T99" s="209">
        <v>0.1198</v>
      </c>
      <c r="U99" s="209">
        <v>0.1293</v>
      </c>
      <c r="V99" s="209">
        <v>0.1021</v>
      </c>
    </row>
    <row r="100" spans="1:26" s="204" customFormat="1" x14ac:dyDescent="0.25">
      <c r="A100" s="203"/>
      <c r="B100" s="208"/>
      <c r="C100" s="203"/>
      <c r="D100" s="208"/>
      <c r="E100" s="203"/>
      <c r="F100" s="203"/>
      <c r="G100" s="209"/>
      <c r="S100" s="204" t="s">
        <v>8</v>
      </c>
      <c r="T100" s="209">
        <v>0.30199999999999999</v>
      </c>
      <c r="U100" s="209">
        <v>0.3468</v>
      </c>
      <c r="V100" s="209">
        <v>0.29260000000000003</v>
      </c>
    </row>
    <row r="101" spans="1:26" s="204" customFormat="1" x14ac:dyDescent="0.25">
      <c r="A101" s="203"/>
      <c r="B101" s="203"/>
      <c r="C101" s="203"/>
      <c r="D101" s="203"/>
      <c r="E101" s="203"/>
      <c r="F101" s="203"/>
      <c r="S101" s="204" t="s">
        <v>9</v>
      </c>
      <c r="T101" s="209">
        <v>0.54420000000000002</v>
      </c>
      <c r="U101" s="209">
        <v>0.4849</v>
      </c>
      <c r="V101" s="209">
        <v>0.52139999999999997</v>
      </c>
    </row>
    <row r="102" spans="1:26" s="204" customFormat="1" x14ac:dyDescent="0.25">
      <c r="A102" s="203"/>
      <c r="B102" s="203"/>
      <c r="C102" s="203"/>
      <c r="D102" s="203"/>
      <c r="E102" s="203"/>
      <c r="F102" s="203"/>
      <c r="T102" s="209"/>
      <c r="U102" s="209"/>
      <c r="V102" s="209"/>
    </row>
    <row r="103" spans="1:26" s="204" customFormat="1" x14ac:dyDescent="0.25">
      <c r="A103" s="203"/>
      <c r="B103" s="203"/>
      <c r="C103" s="203"/>
      <c r="D103" s="203"/>
      <c r="E103" s="203"/>
      <c r="F103" s="203"/>
    </row>
    <row r="104" spans="1:26" s="204" customFormat="1" x14ac:dyDescent="0.25"/>
    <row r="105" spans="1:26" s="204" customFormat="1" x14ac:dyDescent="0.25"/>
    <row r="106" spans="1:26" s="204" customFormat="1" x14ac:dyDescent="0.25"/>
    <row r="107" spans="1:26" s="204" customFormat="1" x14ac:dyDescent="0.25"/>
    <row r="108" spans="1:26" s="204" customFormat="1" x14ac:dyDescent="0.25"/>
    <row r="109" spans="1:26" s="204" customFormat="1" x14ac:dyDescent="0.25">
      <c r="T109" s="201"/>
      <c r="U109" s="201"/>
      <c r="V109" s="201"/>
      <c r="W109" s="201"/>
      <c r="X109" s="201"/>
      <c r="Y109" s="201"/>
      <c r="Z109" s="201"/>
    </row>
    <row r="110" spans="1:26" s="200" customFormat="1" ht="19.5" customHeight="1" x14ac:dyDescent="0.25">
      <c r="A110" s="210"/>
    </row>
    <row r="111" spans="1:26" s="204" customFormat="1" x14ac:dyDescent="0.25">
      <c r="A111" s="205"/>
      <c r="B111" s="202"/>
      <c r="C111" s="202"/>
      <c r="D111" s="202"/>
      <c r="E111" s="202"/>
      <c r="F111" s="202"/>
      <c r="G111" s="202"/>
      <c r="H111" s="202"/>
      <c r="I111" s="202"/>
      <c r="J111" s="202"/>
      <c r="K111" s="202"/>
      <c r="L111" s="202"/>
      <c r="M111" s="202"/>
      <c r="N111" s="202"/>
    </row>
    <row r="112" spans="1:26" s="204" customFormat="1" x14ac:dyDescent="0.25">
      <c r="A112" s="202"/>
      <c r="B112" s="202"/>
      <c r="C112" s="202"/>
      <c r="D112" s="202"/>
      <c r="E112" s="202"/>
      <c r="F112" s="202"/>
      <c r="G112" s="202"/>
      <c r="H112" s="202"/>
      <c r="I112" s="202"/>
      <c r="J112" s="202"/>
      <c r="K112" s="202"/>
      <c r="L112" s="202"/>
      <c r="M112" s="202"/>
      <c r="N112" s="202"/>
    </row>
    <row r="113" spans="1:16" s="204" customFormat="1" x14ac:dyDescent="0.25">
      <c r="A113" s="202"/>
      <c r="B113" s="211"/>
      <c r="C113" s="202"/>
      <c r="D113" s="202"/>
      <c r="E113" s="202"/>
      <c r="F113" s="202"/>
      <c r="G113" s="211"/>
      <c r="H113" s="202"/>
      <c r="I113" s="202"/>
      <c r="J113" s="202"/>
      <c r="K113" s="211"/>
      <c r="L113" s="202"/>
      <c r="M113" s="202"/>
      <c r="N113" s="202"/>
    </row>
    <row r="114" spans="1:16" s="204" customFormat="1" x14ac:dyDescent="0.25">
      <c r="A114" s="202"/>
      <c r="B114" s="211"/>
      <c r="C114" s="202"/>
      <c r="D114" s="202"/>
      <c r="E114" s="202"/>
      <c r="F114" s="202"/>
      <c r="G114" s="211"/>
      <c r="H114" s="202"/>
      <c r="I114" s="202"/>
      <c r="J114" s="202"/>
      <c r="K114" s="211"/>
      <c r="L114" s="202"/>
      <c r="M114" s="202"/>
      <c r="N114" s="202"/>
    </row>
    <row r="115" spans="1:16" s="204" customFormat="1" x14ac:dyDescent="0.25">
      <c r="A115" s="202"/>
      <c r="B115" s="211"/>
      <c r="C115" s="202"/>
      <c r="D115" s="202"/>
      <c r="E115" s="202"/>
      <c r="F115" s="202"/>
      <c r="G115" s="211"/>
      <c r="H115" s="202"/>
      <c r="I115" s="202"/>
      <c r="J115" s="202"/>
      <c r="K115" s="211"/>
      <c r="L115" s="202"/>
      <c r="M115" s="202"/>
      <c r="N115" s="202"/>
    </row>
    <row r="116" spans="1:16" s="204" customFormat="1" x14ac:dyDescent="0.25"/>
    <row r="117" spans="1:16" s="204" customFormat="1" x14ac:dyDescent="0.25"/>
    <row r="118" spans="1:16" s="204" customFormat="1" x14ac:dyDescent="0.25"/>
    <row r="119" spans="1:16" s="204" customFormat="1" x14ac:dyDescent="0.25"/>
    <row r="120" spans="1:16" s="204" customFormat="1" x14ac:dyDescent="0.25">
      <c r="A120" s="206"/>
    </row>
    <row r="121" spans="1:16" s="200" customFormat="1" x14ac:dyDescent="0.25"/>
    <row r="122" spans="1:16" s="18" customFormat="1" ht="20.25" thickBot="1" x14ac:dyDescent="0.35">
      <c r="A122" s="272" t="s">
        <v>173</v>
      </c>
      <c r="B122" s="272"/>
      <c r="C122" s="272"/>
      <c r="D122" s="272"/>
      <c r="E122" s="272"/>
      <c r="F122" s="272"/>
      <c r="G122" s="272"/>
      <c r="H122" s="272"/>
      <c r="I122" s="272"/>
      <c r="J122" s="272"/>
      <c r="K122" s="272"/>
      <c r="L122" s="272"/>
      <c r="M122" s="272"/>
      <c r="N122" s="272"/>
    </row>
    <row r="123" spans="1:16" s="202" customFormat="1" ht="15.75" thickTop="1" x14ac:dyDescent="0.25"/>
    <row r="124" spans="1:16" s="202" customFormat="1" x14ac:dyDescent="0.25">
      <c r="A124" s="203"/>
      <c r="B124" s="203"/>
      <c r="C124" s="203"/>
      <c r="D124" s="203"/>
      <c r="E124" s="203"/>
      <c r="F124" s="203"/>
      <c r="I124" s="205"/>
    </row>
    <row r="125" spans="1:16" s="202" customFormat="1" x14ac:dyDescent="0.25">
      <c r="A125" s="203"/>
      <c r="B125" s="203"/>
      <c r="C125" s="203" t="s">
        <v>1</v>
      </c>
      <c r="D125" s="203" t="s">
        <v>16</v>
      </c>
      <c r="E125" s="203" t="s">
        <v>17</v>
      </c>
      <c r="F125" s="203"/>
    </row>
    <row r="126" spans="1:16" s="202" customFormat="1" x14ac:dyDescent="0.25">
      <c r="A126" s="203"/>
      <c r="B126" s="203" t="s">
        <v>92</v>
      </c>
      <c r="C126" s="208">
        <v>0.79510000000000003</v>
      </c>
      <c r="D126" s="208">
        <v>0.66359999999999997</v>
      </c>
      <c r="E126" s="208">
        <v>0.77439999999999998</v>
      </c>
      <c r="F126" s="203"/>
      <c r="O126" s="201"/>
      <c r="P126" s="201"/>
    </row>
    <row r="127" spans="1:16" s="204" customFormat="1" x14ac:dyDescent="0.25">
      <c r="A127" s="203"/>
      <c r="B127" s="203" t="s">
        <v>93</v>
      </c>
      <c r="C127" s="208">
        <v>0.1638</v>
      </c>
      <c r="D127" s="208">
        <v>0.2311</v>
      </c>
      <c r="E127" s="208">
        <v>0.18540000000000001</v>
      </c>
      <c r="F127" s="203"/>
      <c r="J127" s="202"/>
      <c r="K127" s="202" t="s">
        <v>1</v>
      </c>
      <c r="L127" s="202" t="s">
        <v>16</v>
      </c>
      <c r="M127" s="202" t="s">
        <v>17</v>
      </c>
      <c r="N127" s="202"/>
    </row>
    <row r="128" spans="1:16" s="204" customFormat="1" x14ac:dyDescent="0.25">
      <c r="A128" s="203"/>
      <c r="B128" s="203" t="s">
        <v>94</v>
      </c>
      <c r="C128" s="208">
        <v>3.8699999999999998E-2</v>
      </c>
      <c r="D128" s="208">
        <v>9.6100000000000005E-2</v>
      </c>
      <c r="E128" s="208">
        <v>3.7600000000000001E-2</v>
      </c>
      <c r="F128" s="203"/>
      <c r="J128" s="202"/>
      <c r="K128" s="202">
        <v>23.89</v>
      </c>
      <c r="L128" s="202">
        <v>22.3</v>
      </c>
      <c r="M128" s="202">
        <v>23.49</v>
      </c>
      <c r="N128" s="202"/>
    </row>
    <row r="129" spans="1:14" s="204" customFormat="1" x14ac:dyDescent="0.25">
      <c r="A129" s="203"/>
      <c r="B129" s="203" t="s">
        <v>294</v>
      </c>
      <c r="C129" s="208">
        <v>2.3999999999999998E-3</v>
      </c>
      <c r="D129" s="208">
        <v>9.1999999999999998E-3</v>
      </c>
      <c r="E129" s="208">
        <v>2.5000000000000001E-3</v>
      </c>
      <c r="F129" s="203"/>
      <c r="J129" s="202"/>
      <c r="K129" s="202"/>
      <c r="L129" s="202"/>
      <c r="M129" s="202"/>
      <c r="N129" s="202"/>
    </row>
    <row r="130" spans="1:14" s="204" customFormat="1" x14ac:dyDescent="0.25">
      <c r="A130" s="203"/>
      <c r="B130" s="208"/>
      <c r="C130" s="203"/>
      <c r="D130" s="203"/>
      <c r="E130" s="203"/>
      <c r="F130" s="203"/>
      <c r="J130" s="202"/>
      <c r="K130" s="202"/>
      <c r="L130" s="202"/>
      <c r="M130" s="202"/>
      <c r="N130" s="202"/>
    </row>
    <row r="131" spans="1:14" s="204" customFormat="1" x14ac:dyDescent="0.25">
      <c r="A131" s="203"/>
      <c r="B131" s="203"/>
      <c r="C131" s="203"/>
      <c r="D131" s="203"/>
      <c r="E131" s="203"/>
      <c r="F131" s="203"/>
    </row>
    <row r="132" spans="1:14" s="204" customFormat="1" x14ac:dyDescent="0.25"/>
    <row r="133" spans="1:14" s="204" customFormat="1" x14ac:dyDescent="0.25"/>
    <row r="134" spans="1:14" s="204" customFormat="1" x14ac:dyDescent="0.25"/>
    <row r="135" spans="1:14" s="204" customFormat="1" x14ac:dyDescent="0.25"/>
    <row r="136" spans="1:14" s="202" customFormat="1" x14ac:dyDescent="0.25"/>
    <row r="137" spans="1:14" s="202" customFormat="1" x14ac:dyDescent="0.25"/>
    <row r="138" spans="1:14" s="202" customFormat="1" x14ac:dyDescent="0.25"/>
    <row r="139" spans="1:14" s="202" customFormat="1" x14ac:dyDescent="0.25"/>
    <row r="140" spans="1:14" s="202" customFormat="1" x14ac:dyDescent="0.25"/>
    <row r="141" spans="1:14" s="200" customFormat="1" x14ac:dyDescent="0.25"/>
    <row r="142" spans="1:14" s="200" customFormat="1" x14ac:dyDescent="0.25"/>
    <row r="143" spans="1:14" s="200" customFormat="1" x14ac:dyDescent="0.25"/>
    <row r="144" spans="1:14" s="200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  <row r="626" s="1" customFormat="1" x14ac:dyDescent="0.25"/>
    <row r="627" s="1" customFormat="1" x14ac:dyDescent="0.25"/>
    <row r="628" s="1" customFormat="1" x14ac:dyDescent="0.25"/>
    <row r="629" s="1" customFormat="1" x14ac:dyDescent="0.25"/>
    <row r="630" s="1" customFormat="1" x14ac:dyDescent="0.25"/>
    <row r="631" s="1" customFormat="1" x14ac:dyDescent="0.25"/>
    <row r="632" s="1" customFormat="1" x14ac:dyDescent="0.25"/>
    <row r="633" s="1" customFormat="1" x14ac:dyDescent="0.25"/>
    <row r="634" s="1" customFormat="1" x14ac:dyDescent="0.25"/>
    <row r="635" s="1" customFormat="1" x14ac:dyDescent="0.25"/>
    <row r="636" s="1" customFormat="1" x14ac:dyDescent="0.25"/>
    <row r="637" s="1" customFormat="1" x14ac:dyDescent="0.25"/>
    <row r="638" s="1" customFormat="1" x14ac:dyDescent="0.25"/>
    <row r="639" s="1" customFormat="1" x14ac:dyDescent="0.25"/>
    <row r="640" s="1" customFormat="1" x14ac:dyDescent="0.25"/>
    <row r="641" s="1" customFormat="1" x14ac:dyDescent="0.25"/>
    <row r="642" s="1" customFormat="1" x14ac:dyDescent="0.25"/>
    <row r="643" s="1" customFormat="1" x14ac:dyDescent="0.25"/>
    <row r="644" s="1" customFormat="1" x14ac:dyDescent="0.25"/>
    <row r="645" s="1" customFormat="1" x14ac:dyDescent="0.25"/>
    <row r="646" s="1" customFormat="1" x14ac:dyDescent="0.25"/>
    <row r="647" s="1" customFormat="1" x14ac:dyDescent="0.25"/>
    <row r="648" s="1" customFormat="1" x14ac:dyDescent="0.25"/>
    <row r="649" s="1" customFormat="1" x14ac:dyDescent="0.25"/>
    <row r="650" s="1" customFormat="1" x14ac:dyDescent="0.25"/>
    <row r="651" s="1" customFormat="1" x14ac:dyDescent="0.25"/>
    <row r="652" s="1" customFormat="1" x14ac:dyDescent="0.25"/>
    <row r="653" s="1" customFormat="1" x14ac:dyDescent="0.25"/>
    <row r="654" s="1" customFormat="1" x14ac:dyDescent="0.25"/>
    <row r="655" s="1" customFormat="1" x14ac:dyDescent="0.25"/>
    <row r="656" s="1" customFormat="1" x14ac:dyDescent="0.25"/>
    <row r="657" s="1" customFormat="1" x14ac:dyDescent="0.25"/>
    <row r="658" s="1" customFormat="1" x14ac:dyDescent="0.25"/>
    <row r="659" s="1" customFormat="1" x14ac:dyDescent="0.25"/>
    <row r="660" s="1" customFormat="1" x14ac:dyDescent="0.25"/>
    <row r="661" s="1" customFormat="1" x14ac:dyDescent="0.25"/>
    <row r="662" s="1" customFormat="1" x14ac:dyDescent="0.25"/>
    <row r="663" s="1" customFormat="1" x14ac:dyDescent="0.25"/>
    <row r="664" s="1" customFormat="1" x14ac:dyDescent="0.25"/>
    <row r="665" s="1" customFormat="1" x14ac:dyDescent="0.25"/>
    <row r="666" s="1" customFormat="1" x14ac:dyDescent="0.25"/>
    <row r="667" s="1" customFormat="1" x14ac:dyDescent="0.25"/>
    <row r="668" s="1" customFormat="1" x14ac:dyDescent="0.25"/>
    <row r="669" s="1" customFormat="1" x14ac:dyDescent="0.25"/>
    <row r="670" s="1" customFormat="1" x14ac:dyDescent="0.25"/>
    <row r="671" s="1" customFormat="1" x14ac:dyDescent="0.25"/>
    <row r="672" s="1" customFormat="1" x14ac:dyDescent="0.25"/>
    <row r="673" s="1" customFormat="1" x14ac:dyDescent="0.25"/>
    <row r="674" s="1" customFormat="1" x14ac:dyDescent="0.25"/>
    <row r="675" s="1" customFormat="1" x14ac:dyDescent="0.25"/>
    <row r="676" s="1" customFormat="1" x14ac:dyDescent="0.25"/>
    <row r="677" s="1" customFormat="1" x14ac:dyDescent="0.25"/>
    <row r="678" s="1" customFormat="1" x14ac:dyDescent="0.25"/>
    <row r="679" s="1" customFormat="1" x14ac:dyDescent="0.25"/>
    <row r="680" s="1" customFormat="1" x14ac:dyDescent="0.25"/>
    <row r="681" s="1" customFormat="1" x14ac:dyDescent="0.25"/>
    <row r="682" s="1" customFormat="1" x14ac:dyDescent="0.25"/>
    <row r="683" s="1" customFormat="1" x14ac:dyDescent="0.25"/>
  </sheetData>
  <mergeCells count="7">
    <mergeCell ref="A122:N122"/>
    <mergeCell ref="A1:L2"/>
    <mergeCell ref="A3:F3"/>
    <mergeCell ref="A4:I7"/>
    <mergeCell ref="A9:N9"/>
    <mergeCell ref="A40:N40"/>
    <mergeCell ref="A94:N94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1F4108-6216-4007-B68F-86BE0747804B}">
  <sheetPr>
    <tabColor rgb="FF00B050"/>
  </sheetPr>
  <dimension ref="A1:W62"/>
  <sheetViews>
    <sheetView tabSelected="1" zoomScale="80" zoomScaleNormal="80" workbookViewId="0">
      <selection activeCell="AB22" sqref="AB22"/>
    </sheetView>
  </sheetViews>
  <sheetFormatPr baseColWidth="10" defaultRowHeight="15" x14ac:dyDescent="0.25"/>
  <cols>
    <col min="1" max="1" width="6" style="237" bestFit="1" customWidth="1"/>
    <col min="2" max="2" width="11.42578125" style="373"/>
    <col min="11" max="11" width="12.85546875" bestFit="1" customWidth="1"/>
    <col min="12" max="12" width="4.42578125" style="1" customWidth="1"/>
    <col min="13" max="13" width="6" bestFit="1" customWidth="1"/>
    <col min="23" max="23" width="12.85546875" bestFit="1" customWidth="1"/>
  </cols>
  <sheetData>
    <row r="1" spans="1:23" ht="14.45" customHeight="1" x14ac:dyDescent="0.25">
      <c r="A1" s="291" t="s">
        <v>465</v>
      </c>
      <c r="B1" s="292"/>
      <c r="C1" s="292"/>
      <c r="D1" s="292"/>
      <c r="E1" s="292"/>
      <c r="F1" s="292"/>
      <c r="G1" s="292"/>
      <c r="H1" s="292"/>
      <c r="I1" s="292"/>
      <c r="J1" s="292"/>
      <c r="K1" s="292"/>
      <c r="M1" s="292" t="s">
        <v>466</v>
      </c>
      <c r="N1" s="292"/>
      <c r="O1" s="292"/>
      <c r="P1" s="292"/>
      <c r="Q1" s="292"/>
      <c r="R1" s="292"/>
      <c r="S1" s="292"/>
      <c r="T1" s="292"/>
      <c r="U1" s="292"/>
      <c r="V1" s="292"/>
      <c r="W1" s="292"/>
    </row>
    <row r="2" spans="1:23" ht="14.45" customHeight="1" x14ac:dyDescent="0.25">
      <c r="A2" s="291"/>
      <c r="B2" s="292"/>
      <c r="C2" s="292"/>
      <c r="D2" s="292"/>
      <c r="E2" s="292"/>
      <c r="F2" s="292"/>
      <c r="G2" s="292"/>
      <c r="H2" s="292"/>
      <c r="I2" s="292"/>
      <c r="J2" s="292"/>
      <c r="K2" s="292"/>
      <c r="M2" s="292"/>
      <c r="N2" s="292"/>
      <c r="O2" s="292"/>
      <c r="P2" s="292"/>
      <c r="Q2" s="292"/>
      <c r="R2" s="292"/>
      <c r="S2" s="292"/>
      <c r="T2" s="292"/>
      <c r="U2" s="292"/>
      <c r="V2" s="292"/>
      <c r="W2" s="292"/>
    </row>
    <row r="3" spans="1:23" s="1" customFormat="1" ht="21.75" thickBot="1" x14ac:dyDescent="0.4">
      <c r="A3" s="334"/>
      <c r="B3" s="226"/>
      <c r="C3" s="226"/>
      <c r="D3" s="226"/>
      <c r="E3" s="226"/>
      <c r="F3" s="226"/>
      <c r="G3" s="226"/>
      <c r="H3" s="226"/>
      <c r="I3" s="318" t="s">
        <v>386</v>
      </c>
      <c r="J3" s="318"/>
      <c r="K3" s="318"/>
      <c r="M3" s="334"/>
      <c r="N3" s="226"/>
      <c r="O3" s="226"/>
      <c r="P3" s="226"/>
      <c r="Q3" s="226"/>
      <c r="R3" s="226"/>
      <c r="S3" s="226"/>
      <c r="T3" s="226"/>
      <c r="U3" s="318" t="s">
        <v>386</v>
      </c>
      <c r="V3" s="318"/>
      <c r="W3" s="318"/>
    </row>
    <row r="4" spans="1:23" ht="15.75" thickBot="1" x14ac:dyDescent="0.3">
      <c r="A4" s="334"/>
      <c r="B4" s="370"/>
      <c r="C4" s="336" t="s">
        <v>311</v>
      </c>
      <c r="D4" s="337"/>
      <c r="E4" s="337"/>
      <c r="F4" s="337" t="s">
        <v>312</v>
      </c>
      <c r="G4" s="337"/>
      <c r="H4" s="338"/>
      <c r="I4" s="319" t="s">
        <v>1</v>
      </c>
      <c r="J4" s="320" t="s">
        <v>16</v>
      </c>
      <c r="K4" s="321" t="s">
        <v>17</v>
      </c>
      <c r="M4" s="334"/>
      <c r="N4" s="335"/>
      <c r="O4" s="336" t="s">
        <v>311</v>
      </c>
      <c r="P4" s="337"/>
      <c r="Q4" s="337"/>
      <c r="R4" s="337" t="s">
        <v>312</v>
      </c>
      <c r="S4" s="337"/>
      <c r="T4" s="338"/>
      <c r="U4" s="319" t="s">
        <v>1</v>
      </c>
      <c r="V4" s="320" t="s">
        <v>16</v>
      </c>
      <c r="W4" s="321" t="s">
        <v>17</v>
      </c>
    </row>
    <row r="5" spans="1:23" ht="20.25" thickBot="1" x14ac:dyDescent="0.35">
      <c r="A5" s="339" t="s">
        <v>313</v>
      </c>
      <c r="B5" s="371" t="s">
        <v>314</v>
      </c>
      <c r="C5" s="341" t="s">
        <v>1</v>
      </c>
      <c r="D5" s="342" t="s">
        <v>16</v>
      </c>
      <c r="E5" s="343" t="s">
        <v>17</v>
      </c>
      <c r="F5" s="341" t="s">
        <v>1</v>
      </c>
      <c r="G5" s="342" t="s">
        <v>16</v>
      </c>
      <c r="H5" s="343" t="s">
        <v>17</v>
      </c>
      <c r="I5" s="322" t="s">
        <v>389</v>
      </c>
      <c r="J5" s="322" t="s">
        <v>390</v>
      </c>
      <c r="K5" s="322" t="s">
        <v>391</v>
      </c>
      <c r="M5" s="339" t="s">
        <v>313</v>
      </c>
      <c r="N5" s="340" t="s">
        <v>314</v>
      </c>
      <c r="O5" s="341" t="s">
        <v>1</v>
      </c>
      <c r="P5" s="342" t="s">
        <v>16</v>
      </c>
      <c r="Q5" s="343" t="s">
        <v>17</v>
      </c>
      <c r="R5" s="341" t="s">
        <v>1</v>
      </c>
      <c r="S5" s="342" t="s">
        <v>16</v>
      </c>
      <c r="T5" s="343" t="s">
        <v>17</v>
      </c>
      <c r="U5" s="322" t="s">
        <v>392</v>
      </c>
      <c r="V5" s="322" t="s">
        <v>393</v>
      </c>
      <c r="W5" s="322" t="s">
        <v>394</v>
      </c>
    </row>
    <row r="6" spans="1:23" ht="15" customHeight="1" x14ac:dyDescent="0.25">
      <c r="A6" s="358" t="s">
        <v>370</v>
      </c>
      <c r="B6" s="372" t="s">
        <v>315</v>
      </c>
      <c r="C6" s="221">
        <v>55.37</v>
      </c>
      <c r="D6" s="221">
        <v>55.564</v>
      </c>
      <c r="E6" s="221">
        <v>9.141</v>
      </c>
      <c r="F6" s="221">
        <v>69.662000000000006</v>
      </c>
      <c r="G6" s="221">
        <v>79.372</v>
      </c>
      <c r="H6" s="222">
        <v>17.638000000000002</v>
      </c>
      <c r="I6" s="328">
        <f>RANK(C6,$C6:$E6,0)</f>
        <v>2</v>
      </c>
      <c r="J6" s="328">
        <f>RANK(D6,$C6:$E6,0)</f>
        <v>1</v>
      </c>
      <c r="K6" s="329">
        <f>RANK(E6,$C6:$E6,0)</f>
        <v>3</v>
      </c>
      <c r="M6" s="358" t="s">
        <v>370</v>
      </c>
      <c r="N6" s="220" t="s">
        <v>315</v>
      </c>
      <c r="O6" s="221">
        <v>23.411000000000001</v>
      </c>
      <c r="P6" s="221">
        <v>7.4249999999999998</v>
      </c>
      <c r="Q6" s="221">
        <v>11.271000000000001</v>
      </c>
      <c r="R6" s="221">
        <v>31.756</v>
      </c>
      <c r="S6" s="221">
        <v>14.519</v>
      </c>
      <c r="T6" s="222">
        <v>15.285</v>
      </c>
      <c r="U6" s="328">
        <f>RANK(O6,$O6:$Q6,0)</f>
        <v>1</v>
      </c>
      <c r="V6" s="328">
        <f t="shared" ref="V6:W6" si="0">RANK(P6,$O6:$Q6,0)</f>
        <v>3</v>
      </c>
      <c r="W6" s="329">
        <f t="shared" si="0"/>
        <v>2</v>
      </c>
    </row>
    <row r="7" spans="1:23" x14ac:dyDescent="0.25">
      <c r="A7" s="359"/>
      <c r="B7" s="317" t="s">
        <v>316</v>
      </c>
      <c r="C7" s="218">
        <v>57.783999999999999</v>
      </c>
      <c r="D7" s="218">
        <v>42.466000000000001</v>
      </c>
      <c r="E7" s="218">
        <v>12.593999999999999</v>
      </c>
      <c r="F7" s="218">
        <v>69.352999999999994</v>
      </c>
      <c r="G7" s="218">
        <v>63.173000000000002</v>
      </c>
      <c r="H7" s="223">
        <v>24.196999999999999</v>
      </c>
      <c r="I7" s="324">
        <f>RANK(C7,$C7:$E7,0)</f>
        <v>1</v>
      </c>
      <c r="J7" s="323">
        <f t="shared" ref="J7:J30" si="1">RANK(D7,$C7:$E7,0)</f>
        <v>2</v>
      </c>
      <c r="K7" s="325">
        <f t="shared" ref="K7:K30" si="2">RANK(E7,$C7:$E7,0)</f>
        <v>3</v>
      </c>
      <c r="M7" s="359"/>
      <c r="N7" s="344" t="s">
        <v>316</v>
      </c>
      <c r="O7" s="218">
        <v>19.827999999999999</v>
      </c>
      <c r="P7" s="218">
        <v>6.673</v>
      </c>
      <c r="Q7" s="218">
        <v>5.4119999999999999</v>
      </c>
      <c r="R7" s="218">
        <v>21.202999999999999</v>
      </c>
      <c r="S7" s="218">
        <v>11.369</v>
      </c>
      <c r="T7" s="223">
        <v>7.6609999999999996</v>
      </c>
      <c r="U7" s="324">
        <f t="shared" ref="U7:U30" si="3">RANK(O7,$O7:$Q7,0)</f>
        <v>1</v>
      </c>
      <c r="V7" s="323">
        <f t="shared" ref="V7:V30" si="4">RANK(P7,$O7:$Q7,0)</f>
        <v>2</v>
      </c>
      <c r="W7" s="325">
        <f t="shared" ref="W7:W30" si="5">RANK(Q7,$O7:$Q7,0)</f>
        <v>3</v>
      </c>
    </row>
    <row r="8" spans="1:23" x14ac:dyDescent="0.25">
      <c r="A8" s="359"/>
      <c r="B8" s="317" t="s">
        <v>317</v>
      </c>
      <c r="C8" s="218">
        <v>51.371000000000002</v>
      </c>
      <c r="D8" s="218">
        <v>18.664999999999999</v>
      </c>
      <c r="E8" s="218">
        <v>5.6589999999999998</v>
      </c>
      <c r="F8" s="218">
        <v>68.253</v>
      </c>
      <c r="G8" s="218">
        <v>54.421999999999997</v>
      </c>
      <c r="H8" s="223">
        <v>12.359</v>
      </c>
      <c r="I8" s="324">
        <f t="shared" ref="I8:I30" si="6">RANK(C8,$C8:$E8,0)</f>
        <v>1</v>
      </c>
      <c r="J8" s="323">
        <f t="shared" si="1"/>
        <v>2</v>
      </c>
      <c r="K8" s="325">
        <f t="shared" si="2"/>
        <v>3</v>
      </c>
      <c r="M8" s="359"/>
      <c r="N8" s="344" t="s">
        <v>317</v>
      </c>
      <c r="O8" s="218">
        <v>13.202</v>
      </c>
      <c r="P8" s="218">
        <v>6.9059999999999997</v>
      </c>
      <c r="Q8" s="218">
        <v>8.7449999999999992</v>
      </c>
      <c r="R8" s="218">
        <v>18.152999999999999</v>
      </c>
      <c r="S8" s="218">
        <v>12.558</v>
      </c>
      <c r="T8" s="223">
        <v>14.576000000000001</v>
      </c>
      <c r="U8" s="324">
        <f t="shared" si="3"/>
        <v>1</v>
      </c>
      <c r="V8" s="323">
        <f t="shared" si="4"/>
        <v>3</v>
      </c>
      <c r="W8" s="325">
        <f t="shared" si="5"/>
        <v>2</v>
      </c>
    </row>
    <row r="9" spans="1:23" x14ac:dyDescent="0.25">
      <c r="A9" s="359"/>
      <c r="B9" s="317" t="s">
        <v>318</v>
      </c>
      <c r="C9" s="218">
        <v>98.090999999999994</v>
      </c>
      <c r="D9" s="218">
        <v>63.264000000000003</v>
      </c>
      <c r="E9" s="218">
        <v>3.6920000000000002</v>
      </c>
      <c r="F9" s="218">
        <v>126.571</v>
      </c>
      <c r="G9" s="218">
        <v>127.818</v>
      </c>
      <c r="H9" s="223">
        <v>7.3470000000000004</v>
      </c>
      <c r="I9" s="324">
        <f t="shared" si="6"/>
        <v>1</v>
      </c>
      <c r="J9" s="323">
        <f t="shared" si="1"/>
        <v>2</v>
      </c>
      <c r="K9" s="325">
        <f t="shared" si="2"/>
        <v>3</v>
      </c>
      <c r="M9" s="359"/>
      <c r="N9" s="344" t="s">
        <v>318</v>
      </c>
      <c r="O9" s="218">
        <v>30.277999999999999</v>
      </c>
      <c r="P9" s="218">
        <v>10.416</v>
      </c>
      <c r="Q9" s="218">
        <v>10.164999999999999</v>
      </c>
      <c r="R9" s="218">
        <v>34.374000000000002</v>
      </c>
      <c r="S9" s="218">
        <v>14.68</v>
      </c>
      <c r="T9" s="223">
        <v>20.315999999999999</v>
      </c>
      <c r="U9" s="324">
        <f t="shared" si="3"/>
        <v>1</v>
      </c>
      <c r="V9" s="323">
        <f t="shared" si="4"/>
        <v>2</v>
      </c>
      <c r="W9" s="325">
        <f t="shared" si="5"/>
        <v>3</v>
      </c>
    </row>
    <row r="10" spans="1:23" ht="15.75" thickBot="1" x14ac:dyDescent="0.3">
      <c r="A10" s="359"/>
      <c r="B10" s="317" t="s">
        <v>319</v>
      </c>
      <c r="C10" s="219">
        <v>80.540000000000006</v>
      </c>
      <c r="D10" s="219">
        <v>57.256999999999998</v>
      </c>
      <c r="E10" s="219">
        <v>4.0250000000000004</v>
      </c>
      <c r="F10" s="219">
        <v>139.648</v>
      </c>
      <c r="G10" s="219">
        <v>74.879000000000005</v>
      </c>
      <c r="H10" s="348">
        <v>10.682</v>
      </c>
      <c r="I10" s="349">
        <f t="shared" si="6"/>
        <v>1</v>
      </c>
      <c r="J10" s="350">
        <f t="shared" si="1"/>
        <v>2</v>
      </c>
      <c r="K10" s="351">
        <f t="shared" si="2"/>
        <v>3</v>
      </c>
      <c r="M10" s="359"/>
      <c r="N10" s="344" t="s">
        <v>319</v>
      </c>
      <c r="O10" s="219">
        <v>30.367999999999999</v>
      </c>
      <c r="P10" s="219">
        <v>48.061999999999998</v>
      </c>
      <c r="Q10" s="219">
        <v>10.497</v>
      </c>
      <c r="R10" s="219">
        <v>35.539000000000001</v>
      </c>
      <c r="S10" s="219">
        <v>60.415999999999997</v>
      </c>
      <c r="T10" s="348">
        <v>21.593</v>
      </c>
      <c r="U10" s="349">
        <f t="shared" si="3"/>
        <v>2</v>
      </c>
      <c r="V10" s="350">
        <f t="shared" si="4"/>
        <v>1</v>
      </c>
      <c r="W10" s="351">
        <f t="shared" si="5"/>
        <v>3</v>
      </c>
    </row>
    <row r="11" spans="1:23" s="237" customFormat="1" ht="23.25" customHeight="1" x14ac:dyDescent="0.25">
      <c r="A11" s="360" t="s">
        <v>371</v>
      </c>
      <c r="B11" s="365" t="s">
        <v>315</v>
      </c>
      <c r="C11" s="365">
        <v>9.3089999999999993</v>
      </c>
      <c r="D11" s="365">
        <v>13.191000000000001</v>
      </c>
      <c r="E11" s="365">
        <v>14.407</v>
      </c>
      <c r="F11" s="365">
        <v>17.381</v>
      </c>
      <c r="G11" s="365">
        <v>28.446000000000002</v>
      </c>
      <c r="H11" s="365">
        <v>29.09</v>
      </c>
      <c r="I11" s="330">
        <f t="shared" si="6"/>
        <v>3</v>
      </c>
      <c r="J11" s="330">
        <f t="shared" si="1"/>
        <v>2</v>
      </c>
      <c r="K11" s="331">
        <f t="shared" si="2"/>
        <v>1</v>
      </c>
      <c r="L11" s="479"/>
      <c r="M11" s="360" t="s">
        <v>371</v>
      </c>
      <c r="N11" s="364" t="s">
        <v>315</v>
      </c>
      <c r="O11" s="365">
        <v>3.4860000000000002</v>
      </c>
      <c r="P11" s="365">
        <v>18.071999999999999</v>
      </c>
      <c r="Q11" s="365">
        <v>10.458</v>
      </c>
      <c r="R11" s="365">
        <v>8.9280000000000008</v>
      </c>
      <c r="S11" s="365">
        <v>23.206</v>
      </c>
      <c r="T11" s="365">
        <v>14.17</v>
      </c>
      <c r="U11" s="330">
        <f t="shared" si="3"/>
        <v>3</v>
      </c>
      <c r="V11" s="330">
        <f t="shared" si="4"/>
        <v>1</v>
      </c>
      <c r="W11" s="331">
        <f t="shared" si="5"/>
        <v>2</v>
      </c>
    </row>
    <row r="12" spans="1:23" s="237" customFormat="1" ht="23.25" customHeight="1" x14ac:dyDescent="0.25">
      <c r="A12" s="361"/>
      <c r="B12" s="367" t="s">
        <v>316</v>
      </c>
      <c r="C12" s="367">
        <v>12.356</v>
      </c>
      <c r="D12" s="367">
        <v>41.962000000000003</v>
      </c>
      <c r="E12" s="367">
        <v>25.907</v>
      </c>
      <c r="F12" s="367">
        <v>44.732999999999997</v>
      </c>
      <c r="G12" s="367">
        <v>63.887999999999998</v>
      </c>
      <c r="H12" s="367">
        <v>43.767000000000003</v>
      </c>
      <c r="I12" s="332">
        <f t="shared" si="6"/>
        <v>3</v>
      </c>
      <c r="J12" s="332">
        <f t="shared" si="1"/>
        <v>1</v>
      </c>
      <c r="K12" s="333">
        <f t="shared" si="2"/>
        <v>2</v>
      </c>
      <c r="L12" s="479"/>
      <c r="M12" s="361"/>
      <c r="N12" s="366" t="s">
        <v>316</v>
      </c>
      <c r="O12" s="367">
        <v>5.7969999999999997</v>
      </c>
      <c r="P12" s="367">
        <v>16.094999999999999</v>
      </c>
      <c r="Q12" s="367">
        <v>4.05</v>
      </c>
      <c r="R12" s="367">
        <v>14.68</v>
      </c>
      <c r="S12" s="367">
        <v>21.888000000000002</v>
      </c>
      <c r="T12" s="367">
        <v>6.7759999999999998</v>
      </c>
      <c r="U12" s="332">
        <f t="shared" si="3"/>
        <v>2</v>
      </c>
      <c r="V12" s="332">
        <f t="shared" si="4"/>
        <v>1</v>
      </c>
      <c r="W12" s="333">
        <f t="shared" si="5"/>
        <v>3</v>
      </c>
    </row>
    <row r="13" spans="1:23" s="237" customFormat="1" ht="23.25" customHeight="1" x14ac:dyDescent="0.25">
      <c r="A13" s="361"/>
      <c r="B13" s="367" t="s">
        <v>317</v>
      </c>
      <c r="C13" s="367">
        <v>13.278</v>
      </c>
      <c r="D13" s="367">
        <v>13.896000000000001</v>
      </c>
      <c r="E13" s="367">
        <v>21.802</v>
      </c>
      <c r="F13" s="367">
        <v>27.021000000000001</v>
      </c>
      <c r="G13" s="367">
        <v>24.074999999999999</v>
      </c>
      <c r="H13" s="367">
        <v>46.945</v>
      </c>
      <c r="I13" s="332">
        <f t="shared" si="6"/>
        <v>3</v>
      </c>
      <c r="J13" s="332">
        <f t="shared" si="1"/>
        <v>2</v>
      </c>
      <c r="K13" s="333">
        <f t="shared" si="2"/>
        <v>1</v>
      </c>
      <c r="L13" s="479"/>
      <c r="M13" s="361"/>
      <c r="N13" s="366" t="s">
        <v>317</v>
      </c>
      <c r="O13" s="367">
        <v>3.2109999999999999</v>
      </c>
      <c r="P13" s="367">
        <v>11.452</v>
      </c>
      <c r="Q13" s="367">
        <v>3.2090000000000001</v>
      </c>
      <c r="R13" s="367">
        <v>6.7240000000000002</v>
      </c>
      <c r="S13" s="367">
        <v>20.933</v>
      </c>
      <c r="T13" s="367">
        <v>4.8280000000000003</v>
      </c>
      <c r="U13" s="332">
        <f t="shared" si="3"/>
        <v>2</v>
      </c>
      <c r="V13" s="332">
        <f t="shared" si="4"/>
        <v>1</v>
      </c>
      <c r="W13" s="333">
        <f t="shared" si="5"/>
        <v>3</v>
      </c>
    </row>
    <row r="14" spans="1:23" s="237" customFormat="1" ht="23.25" customHeight="1" x14ac:dyDescent="0.25">
      <c r="A14" s="361"/>
      <c r="B14" s="367" t="s">
        <v>318</v>
      </c>
      <c r="C14" s="367">
        <v>13.923999999999999</v>
      </c>
      <c r="D14" s="367">
        <v>10.461</v>
      </c>
      <c r="E14" s="367">
        <v>21.184999999999999</v>
      </c>
      <c r="F14" s="367">
        <v>24.303999999999998</v>
      </c>
      <c r="G14" s="367">
        <v>19.023</v>
      </c>
      <c r="H14" s="367">
        <v>39.802999999999997</v>
      </c>
      <c r="I14" s="332">
        <f t="shared" si="6"/>
        <v>2</v>
      </c>
      <c r="J14" s="332">
        <f t="shared" si="1"/>
        <v>3</v>
      </c>
      <c r="K14" s="333">
        <f t="shared" si="2"/>
        <v>1</v>
      </c>
      <c r="L14" s="479"/>
      <c r="M14" s="361"/>
      <c r="N14" s="366" t="s">
        <v>318</v>
      </c>
      <c r="O14" s="367">
        <v>9.7260000000000009</v>
      </c>
      <c r="P14" s="367">
        <v>24.745000000000001</v>
      </c>
      <c r="Q14" s="367">
        <v>15.93</v>
      </c>
      <c r="R14" s="367">
        <v>18.228999999999999</v>
      </c>
      <c r="S14" s="367">
        <v>34.063000000000002</v>
      </c>
      <c r="T14" s="367">
        <v>21.222999999999999</v>
      </c>
      <c r="U14" s="332">
        <f t="shared" si="3"/>
        <v>3</v>
      </c>
      <c r="V14" s="332">
        <f t="shared" si="4"/>
        <v>1</v>
      </c>
      <c r="W14" s="333">
        <f t="shared" si="5"/>
        <v>2</v>
      </c>
    </row>
    <row r="15" spans="1:23" s="237" customFormat="1" ht="23.25" customHeight="1" thickBot="1" x14ac:dyDescent="0.3">
      <c r="A15" s="362"/>
      <c r="B15" s="369" t="s">
        <v>319</v>
      </c>
      <c r="C15" s="369">
        <v>7.4569999999999999</v>
      </c>
      <c r="D15" s="369">
        <v>32.000999999999998</v>
      </c>
      <c r="E15" s="369">
        <v>57.667999999999999</v>
      </c>
      <c r="F15" s="369">
        <v>18.018000000000001</v>
      </c>
      <c r="G15" s="369">
        <v>54.813000000000002</v>
      </c>
      <c r="H15" s="369">
        <v>89.998999999999995</v>
      </c>
      <c r="I15" s="356">
        <f t="shared" si="6"/>
        <v>3</v>
      </c>
      <c r="J15" s="356">
        <f t="shared" si="1"/>
        <v>2</v>
      </c>
      <c r="K15" s="357">
        <f t="shared" si="2"/>
        <v>1</v>
      </c>
      <c r="L15" s="479"/>
      <c r="M15" s="362"/>
      <c r="N15" s="368" t="s">
        <v>319</v>
      </c>
      <c r="O15" s="369">
        <v>8.1329999999999991</v>
      </c>
      <c r="P15" s="369">
        <v>58.476999999999997</v>
      </c>
      <c r="Q15" s="369">
        <v>20.376000000000001</v>
      </c>
      <c r="R15" s="369">
        <v>14.615</v>
      </c>
      <c r="S15" s="369">
        <v>77.200999999999993</v>
      </c>
      <c r="T15" s="369">
        <v>27.83</v>
      </c>
      <c r="U15" s="356">
        <f t="shared" si="3"/>
        <v>3</v>
      </c>
      <c r="V15" s="356">
        <f t="shared" si="4"/>
        <v>1</v>
      </c>
      <c r="W15" s="357">
        <f t="shared" si="5"/>
        <v>2</v>
      </c>
    </row>
    <row r="16" spans="1:23" ht="15" customHeight="1" x14ac:dyDescent="0.25">
      <c r="A16" s="360" t="s">
        <v>372</v>
      </c>
      <c r="B16" s="221" t="s">
        <v>315</v>
      </c>
      <c r="C16" s="221">
        <v>18.257000000000001</v>
      </c>
      <c r="D16" s="221">
        <v>54.417999999999999</v>
      </c>
      <c r="E16" s="221">
        <v>10.177</v>
      </c>
      <c r="F16" s="221">
        <v>34.997</v>
      </c>
      <c r="G16" s="221">
        <v>73.918000000000006</v>
      </c>
      <c r="H16" s="221">
        <v>22.62</v>
      </c>
      <c r="I16" s="328">
        <f t="shared" si="6"/>
        <v>2</v>
      </c>
      <c r="J16" s="328">
        <f t="shared" si="1"/>
        <v>1</v>
      </c>
      <c r="K16" s="329">
        <f t="shared" si="2"/>
        <v>3</v>
      </c>
      <c r="M16" s="360" t="s">
        <v>372</v>
      </c>
      <c r="N16" s="353" t="s">
        <v>315</v>
      </c>
      <c r="O16" s="221">
        <v>3.665</v>
      </c>
      <c r="P16" s="221">
        <v>3.7480000000000002</v>
      </c>
      <c r="Q16" s="221">
        <v>2.2890000000000001</v>
      </c>
      <c r="R16" s="221">
        <v>11.476000000000001</v>
      </c>
      <c r="S16" s="221">
        <v>9.02</v>
      </c>
      <c r="T16" s="221">
        <v>5.5110000000000001</v>
      </c>
      <c r="U16" s="328">
        <f t="shared" si="3"/>
        <v>2</v>
      </c>
      <c r="V16" s="328">
        <f t="shared" si="4"/>
        <v>1</v>
      </c>
      <c r="W16" s="329">
        <f t="shared" si="5"/>
        <v>3</v>
      </c>
    </row>
    <row r="17" spans="1:23" x14ac:dyDescent="0.25">
      <c r="A17" s="361"/>
      <c r="B17" s="218" t="s">
        <v>316</v>
      </c>
      <c r="C17" s="218">
        <v>35.520000000000003</v>
      </c>
      <c r="D17" s="218">
        <v>7.8780000000000001</v>
      </c>
      <c r="E17" s="218">
        <v>12.907999999999999</v>
      </c>
      <c r="F17" s="218">
        <v>54.612000000000002</v>
      </c>
      <c r="G17" s="218">
        <v>18.140999999999998</v>
      </c>
      <c r="H17" s="218">
        <v>54.569000000000003</v>
      </c>
      <c r="I17" s="324">
        <f t="shared" si="6"/>
        <v>1</v>
      </c>
      <c r="J17" s="324">
        <f t="shared" si="1"/>
        <v>3</v>
      </c>
      <c r="K17" s="325">
        <f t="shared" si="2"/>
        <v>2</v>
      </c>
      <c r="M17" s="361"/>
      <c r="N17" s="352" t="s">
        <v>316</v>
      </c>
      <c r="O17" s="218">
        <v>13.491</v>
      </c>
      <c r="P17" s="218">
        <v>6.7060000000000004</v>
      </c>
      <c r="Q17" s="218">
        <v>2.391</v>
      </c>
      <c r="R17" s="218">
        <v>19.323</v>
      </c>
      <c r="S17" s="218">
        <v>13.353999999999999</v>
      </c>
      <c r="T17" s="218">
        <v>9.8010000000000002</v>
      </c>
      <c r="U17" s="324">
        <f t="shared" si="3"/>
        <v>1</v>
      </c>
      <c r="V17" s="324">
        <f t="shared" si="4"/>
        <v>2</v>
      </c>
      <c r="W17" s="325">
        <f t="shared" si="5"/>
        <v>3</v>
      </c>
    </row>
    <row r="18" spans="1:23" x14ac:dyDescent="0.25">
      <c r="A18" s="361"/>
      <c r="B18" s="218" t="s">
        <v>317</v>
      </c>
      <c r="C18" s="218">
        <v>36.079000000000001</v>
      </c>
      <c r="D18" s="218">
        <v>15.784000000000001</v>
      </c>
      <c r="E18" s="218">
        <v>8.31</v>
      </c>
      <c r="F18" s="218">
        <v>62.093000000000004</v>
      </c>
      <c r="G18" s="218">
        <v>35.814999999999998</v>
      </c>
      <c r="H18" s="218">
        <v>28.56</v>
      </c>
      <c r="I18" s="332">
        <f t="shared" si="6"/>
        <v>1</v>
      </c>
      <c r="J18" s="324">
        <f t="shared" si="1"/>
        <v>2</v>
      </c>
      <c r="K18" s="333">
        <f t="shared" si="2"/>
        <v>3</v>
      </c>
      <c r="M18" s="361"/>
      <c r="N18" s="352" t="s">
        <v>317</v>
      </c>
      <c r="O18" s="218">
        <v>58.648000000000003</v>
      </c>
      <c r="P18" s="218">
        <v>2.8220000000000001</v>
      </c>
      <c r="Q18" s="218">
        <v>3.3330000000000002</v>
      </c>
      <c r="R18" s="218">
        <v>62.54</v>
      </c>
      <c r="S18" s="218">
        <v>7.4450000000000003</v>
      </c>
      <c r="T18" s="218">
        <v>8.9130000000000003</v>
      </c>
      <c r="U18" s="332">
        <f t="shared" si="3"/>
        <v>1</v>
      </c>
      <c r="V18" s="324">
        <f t="shared" si="4"/>
        <v>3</v>
      </c>
      <c r="W18" s="333">
        <f t="shared" si="5"/>
        <v>2</v>
      </c>
    </row>
    <row r="19" spans="1:23" x14ac:dyDescent="0.25">
      <c r="A19" s="361"/>
      <c r="B19" s="218" t="s">
        <v>318</v>
      </c>
      <c r="C19" s="218">
        <v>17.594999999999999</v>
      </c>
      <c r="D19" s="218">
        <v>79.197999999999993</v>
      </c>
      <c r="E19" s="218">
        <v>38.493000000000002</v>
      </c>
      <c r="F19" s="218">
        <v>22.213999999999999</v>
      </c>
      <c r="G19" s="218">
        <v>112.223</v>
      </c>
      <c r="H19" s="218">
        <v>83.054000000000002</v>
      </c>
      <c r="I19" s="332">
        <f t="shared" si="6"/>
        <v>3</v>
      </c>
      <c r="J19" s="324">
        <f t="shared" si="1"/>
        <v>1</v>
      </c>
      <c r="K19" s="333">
        <f t="shared" si="2"/>
        <v>2</v>
      </c>
      <c r="M19" s="361"/>
      <c r="N19" s="352" t="s">
        <v>318</v>
      </c>
      <c r="O19" s="218">
        <v>18.599</v>
      </c>
      <c r="P19" s="218">
        <v>7.6470000000000002</v>
      </c>
      <c r="Q19" s="218">
        <v>14.352</v>
      </c>
      <c r="R19" s="218">
        <v>20.542000000000002</v>
      </c>
      <c r="S19" s="218">
        <v>15.548999999999999</v>
      </c>
      <c r="T19" s="218">
        <v>19.672999999999998</v>
      </c>
      <c r="U19" s="332">
        <f t="shared" si="3"/>
        <v>1</v>
      </c>
      <c r="V19" s="324">
        <f t="shared" si="4"/>
        <v>3</v>
      </c>
      <c r="W19" s="333">
        <f t="shared" si="5"/>
        <v>2</v>
      </c>
    </row>
    <row r="20" spans="1:23" ht="15.75" thickBot="1" x14ac:dyDescent="0.3">
      <c r="A20" s="362"/>
      <c r="B20" s="219" t="s">
        <v>319</v>
      </c>
      <c r="C20" s="219">
        <v>6.2859999999999996</v>
      </c>
      <c r="D20" s="219">
        <v>82.096999999999994</v>
      </c>
      <c r="E20" s="219">
        <v>15.212999999999999</v>
      </c>
      <c r="F20" s="219">
        <v>17.506</v>
      </c>
      <c r="G20" s="219">
        <v>122.786</v>
      </c>
      <c r="H20" s="219">
        <v>25.908000000000001</v>
      </c>
      <c r="I20" s="356">
        <f t="shared" si="6"/>
        <v>3</v>
      </c>
      <c r="J20" s="349">
        <f t="shared" si="1"/>
        <v>1</v>
      </c>
      <c r="K20" s="357">
        <f t="shared" si="2"/>
        <v>2</v>
      </c>
      <c r="M20" s="362"/>
      <c r="N20" s="355" t="s">
        <v>319</v>
      </c>
      <c r="O20" s="219">
        <v>0.81299999999999994</v>
      </c>
      <c r="P20" s="219">
        <v>7.5529999999999999</v>
      </c>
      <c r="Q20" s="219">
        <v>5.702</v>
      </c>
      <c r="R20" s="219">
        <v>4.391</v>
      </c>
      <c r="S20" s="219">
        <v>11.584</v>
      </c>
      <c r="T20" s="219">
        <v>8.09</v>
      </c>
      <c r="U20" s="356">
        <f t="shared" si="3"/>
        <v>3</v>
      </c>
      <c r="V20" s="349">
        <f t="shared" si="4"/>
        <v>1</v>
      </c>
      <c r="W20" s="357">
        <f t="shared" si="5"/>
        <v>2</v>
      </c>
    </row>
    <row r="21" spans="1:23" s="237" customFormat="1" ht="21" customHeight="1" x14ac:dyDescent="0.25">
      <c r="A21" s="360" t="s">
        <v>373</v>
      </c>
      <c r="B21" s="365" t="s">
        <v>315</v>
      </c>
      <c r="C21" s="365">
        <v>9.98</v>
      </c>
      <c r="D21" s="365">
        <v>39.154000000000003</v>
      </c>
      <c r="E21" s="365">
        <v>12.138999999999999</v>
      </c>
      <c r="F21" s="365">
        <v>18.768000000000001</v>
      </c>
      <c r="G21" s="365">
        <v>231.63300000000001</v>
      </c>
      <c r="H21" s="365">
        <v>30.198</v>
      </c>
      <c r="I21" s="330">
        <f t="shared" si="6"/>
        <v>3</v>
      </c>
      <c r="J21" s="330">
        <f t="shared" si="1"/>
        <v>1</v>
      </c>
      <c r="K21" s="331">
        <f t="shared" si="2"/>
        <v>2</v>
      </c>
      <c r="L21" s="479"/>
      <c r="M21" s="360" t="s">
        <v>373</v>
      </c>
      <c r="N21" s="364" t="s">
        <v>315</v>
      </c>
      <c r="O21" s="365">
        <v>8.1690000000000005</v>
      </c>
      <c r="P21" s="365">
        <v>9.2620000000000005</v>
      </c>
      <c r="Q21" s="365">
        <v>7.5979999999999999</v>
      </c>
      <c r="R21" s="365">
        <v>14.156000000000001</v>
      </c>
      <c r="S21" s="365">
        <v>16.974</v>
      </c>
      <c r="T21" s="365">
        <v>10.972</v>
      </c>
      <c r="U21" s="330">
        <f t="shared" si="3"/>
        <v>2</v>
      </c>
      <c r="V21" s="330">
        <f t="shared" si="4"/>
        <v>1</v>
      </c>
      <c r="W21" s="331">
        <f t="shared" si="5"/>
        <v>3</v>
      </c>
    </row>
    <row r="22" spans="1:23" s="237" customFormat="1" ht="21" customHeight="1" x14ac:dyDescent="0.25">
      <c r="A22" s="361"/>
      <c r="B22" s="367" t="s">
        <v>316</v>
      </c>
      <c r="C22" s="367">
        <v>48.694000000000003</v>
      </c>
      <c r="D22" s="367">
        <v>72.361999999999995</v>
      </c>
      <c r="E22" s="367">
        <v>4.952</v>
      </c>
      <c r="F22" s="367">
        <v>111.498</v>
      </c>
      <c r="G22" s="367">
        <v>131.405</v>
      </c>
      <c r="H22" s="367">
        <v>9.5289999999999999</v>
      </c>
      <c r="I22" s="332">
        <f t="shared" si="6"/>
        <v>2</v>
      </c>
      <c r="J22" s="332">
        <f t="shared" si="1"/>
        <v>1</v>
      </c>
      <c r="K22" s="333">
        <f t="shared" si="2"/>
        <v>3</v>
      </c>
      <c r="L22" s="479"/>
      <c r="M22" s="361"/>
      <c r="N22" s="366" t="s">
        <v>316</v>
      </c>
      <c r="O22" s="367">
        <v>58.674999999999997</v>
      </c>
      <c r="P22" s="367">
        <v>8.76</v>
      </c>
      <c r="Q22" s="367">
        <v>17.484000000000002</v>
      </c>
      <c r="R22" s="367">
        <v>65.274000000000001</v>
      </c>
      <c r="S22" s="367">
        <v>13.574999999999999</v>
      </c>
      <c r="T22" s="367">
        <v>29.308</v>
      </c>
      <c r="U22" s="332">
        <f t="shared" si="3"/>
        <v>1</v>
      </c>
      <c r="V22" s="332">
        <f t="shared" si="4"/>
        <v>3</v>
      </c>
      <c r="W22" s="333">
        <f t="shared" si="5"/>
        <v>2</v>
      </c>
    </row>
    <row r="23" spans="1:23" s="237" customFormat="1" ht="21" customHeight="1" x14ac:dyDescent="0.25">
      <c r="A23" s="361"/>
      <c r="B23" s="367" t="s">
        <v>317</v>
      </c>
      <c r="C23" s="367">
        <v>26.327000000000002</v>
      </c>
      <c r="D23" s="367">
        <v>190.67</v>
      </c>
      <c r="E23" s="367">
        <v>33.645000000000003</v>
      </c>
      <c r="F23" s="367">
        <v>49.061</v>
      </c>
      <c r="G23" s="367">
        <v>257.947</v>
      </c>
      <c r="H23" s="367">
        <v>136.161</v>
      </c>
      <c r="I23" s="332">
        <f t="shared" si="6"/>
        <v>3</v>
      </c>
      <c r="J23" s="332">
        <f t="shared" si="1"/>
        <v>1</v>
      </c>
      <c r="K23" s="333">
        <f t="shared" si="2"/>
        <v>2</v>
      </c>
      <c r="L23" s="479"/>
      <c r="M23" s="361"/>
      <c r="N23" s="366" t="s">
        <v>317</v>
      </c>
      <c r="O23" s="367">
        <v>6.3860000000000001</v>
      </c>
      <c r="P23" s="367">
        <v>48.780999999999999</v>
      </c>
      <c r="Q23" s="367">
        <v>8.8089999999999993</v>
      </c>
      <c r="R23" s="367">
        <v>9.7509999999999994</v>
      </c>
      <c r="S23" s="367">
        <v>60.436999999999998</v>
      </c>
      <c r="T23" s="367">
        <v>13.894</v>
      </c>
      <c r="U23" s="332">
        <f t="shared" si="3"/>
        <v>3</v>
      </c>
      <c r="V23" s="332">
        <f t="shared" si="4"/>
        <v>1</v>
      </c>
      <c r="W23" s="333">
        <f t="shared" si="5"/>
        <v>2</v>
      </c>
    </row>
    <row r="24" spans="1:23" s="237" customFormat="1" ht="21" customHeight="1" x14ac:dyDescent="0.25">
      <c r="A24" s="361"/>
      <c r="B24" s="367" t="s">
        <v>318</v>
      </c>
      <c r="C24" s="367">
        <v>119.004</v>
      </c>
      <c r="D24" s="367">
        <v>63.603000000000002</v>
      </c>
      <c r="E24" s="367">
        <v>11.741</v>
      </c>
      <c r="F24" s="367">
        <v>161.624</v>
      </c>
      <c r="G24" s="367">
        <v>123.726</v>
      </c>
      <c r="H24" s="367">
        <v>31.81</v>
      </c>
      <c r="I24" s="332">
        <f t="shared" si="6"/>
        <v>1</v>
      </c>
      <c r="J24" s="332">
        <f t="shared" si="1"/>
        <v>2</v>
      </c>
      <c r="K24" s="333">
        <f t="shared" si="2"/>
        <v>3</v>
      </c>
      <c r="L24" s="479"/>
      <c r="M24" s="361"/>
      <c r="N24" s="366" t="s">
        <v>318</v>
      </c>
      <c r="O24" s="367">
        <v>39.043999999999997</v>
      </c>
      <c r="P24" s="367">
        <v>18.652000000000001</v>
      </c>
      <c r="Q24" s="367">
        <v>32.529000000000003</v>
      </c>
      <c r="R24" s="367">
        <v>41.746000000000002</v>
      </c>
      <c r="S24" s="367">
        <v>26.405999999999999</v>
      </c>
      <c r="T24" s="367">
        <v>44.564</v>
      </c>
      <c r="U24" s="332">
        <f t="shared" si="3"/>
        <v>1</v>
      </c>
      <c r="V24" s="332">
        <f t="shared" si="4"/>
        <v>3</v>
      </c>
      <c r="W24" s="333">
        <f t="shared" si="5"/>
        <v>2</v>
      </c>
    </row>
    <row r="25" spans="1:23" s="237" customFormat="1" ht="21" customHeight="1" thickBot="1" x14ac:dyDescent="0.3">
      <c r="A25" s="362"/>
      <c r="B25" s="369" t="s">
        <v>319</v>
      </c>
      <c r="C25" s="369">
        <v>100.705</v>
      </c>
      <c r="D25" s="369">
        <v>72.635000000000005</v>
      </c>
      <c r="E25" s="369">
        <v>4.532</v>
      </c>
      <c r="F25" s="369">
        <v>120.634</v>
      </c>
      <c r="G25" s="369">
        <v>136.86099999999999</v>
      </c>
      <c r="H25" s="369">
        <v>9.6110000000000007</v>
      </c>
      <c r="I25" s="356">
        <f t="shared" si="6"/>
        <v>1</v>
      </c>
      <c r="J25" s="356">
        <f t="shared" si="1"/>
        <v>2</v>
      </c>
      <c r="K25" s="357">
        <f t="shared" si="2"/>
        <v>3</v>
      </c>
      <c r="L25" s="479"/>
      <c r="M25" s="362" t="s">
        <v>374</v>
      </c>
      <c r="N25" s="368" t="s">
        <v>319</v>
      </c>
      <c r="O25" s="369">
        <v>67.977000000000004</v>
      </c>
      <c r="P25" s="369">
        <v>38.960999999999999</v>
      </c>
      <c r="Q25" s="369">
        <v>21.474</v>
      </c>
      <c r="R25" s="369">
        <v>78.486000000000004</v>
      </c>
      <c r="S25" s="369">
        <v>48.613</v>
      </c>
      <c r="T25" s="369">
        <v>42.597999999999999</v>
      </c>
      <c r="U25" s="356">
        <f t="shared" si="3"/>
        <v>1</v>
      </c>
      <c r="V25" s="356">
        <f t="shared" si="4"/>
        <v>2</v>
      </c>
      <c r="W25" s="357">
        <f t="shared" si="5"/>
        <v>3</v>
      </c>
    </row>
    <row r="26" spans="1:23" ht="18" customHeight="1" x14ac:dyDescent="0.25">
      <c r="A26" s="360" t="s">
        <v>374</v>
      </c>
      <c r="B26" s="221" t="s">
        <v>315</v>
      </c>
      <c r="C26" s="221">
        <v>147.84</v>
      </c>
      <c r="D26" s="221">
        <v>5.0149999999999997</v>
      </c>
      <c r="E26" s="221">
        <v>4.5960000000000001</v>
      </c>
      <c r="F26" s="221">
        <v>198.358</v>
      </c>
      <c r="G26" s="221">
        <v>20.620999999999999</v>
      </c>
      <c r="H26" s="221">
        <v>7.4829999999999997</v>
      </c>
      <c r="I26" s="328">
        <f t="shared" si="6"/>
        <v>1</v>
      </c>
      <c r="J26" s="328">
        <f t="shared" si="1"/>
        <v>2</v>
      </c>
      <c r="K26" s="329">
        <f t="shared" si="2"/>
        <v>3</v>
      </c>
      <c r="M26" s="360" t="s">
        <v>374</v>
      </c>
      <c r="N26" s="353" t="s">
        <v>315</v>
      </c>
      <c r="O26" s="221">
        <v>36.156999999999996</v>
      </c>
      <c r="P26" s="221">
        <v>2.1469999999999998</v>
      </c>
      <c r="Q26" s="221">
        <v>32.334000000000003</v>
      </c>
      <c r="R26" s="221">
        <v>40.011000000000003</v>
      </c>
      <c r="S26" s="221">
        <v>5.3029999999999999</v>
      </c>
      <c r="T26" s="221">
        <v>43.814</v>
      </c>
      <c r="U26" s="328">
        <f t="shared" si="3"/>
        <v>1</v>
      </c>
      <c r="V26" s="328">
        <f t="shared" si="4"/>
        <v>3</v>
      </c>
      <c r="W26" s="329">
        <f t="shared" si="5"/>
        <v>2</v>
      </c>
    </row>
    <row r="27" spans="1:23" ht="18" customHeight="1" x14ac:dyDescent="0.25">
      <c r="A27" s="361"/>
      <c r="B27" s="218" t="s">
        <v>316</v>
      </c>
      <c r="C27" s="218">
        <v>73.822000000000003</v>
      </c>
      <c r="D27" s="218">
        <v>8.3629999999999995</v>
      </c>
      <c r="E27" s="218">
        <v>5.5069999999999997</v>
      </c>
      <c r="F27" s="218">
        <v>100.94499999999999</v>
      </c>
      <c r="G27" s="218">
        <v>33.177999999999997</v>
      </c>
      <c r="H27" s="218">
        <v>10.718</v>
      </c>
      <c r="I27" s="324">
        <f t="shared" si="6"/>
        <v>1</v>
      </c>
      <c r="J27" s="324">
        <f t="shared" si="1"/>
        <v>2</v>
      </c>
      <c r="K27" s="325">
        <f t="shared" si="2"/>
        <v>3</v>
      </c>
      <c r="M27" s="361"/>
      <c r="N27" s="352" t="s">
        <v>316</v>
      </c>
      <c r="O27" s="218">
        <v>8.0839999999999996</v>
      </c>
      <c r="P27" s="218">
        <v>0.78700000000000003</v>
      </c>
      <c r="Q27" s="218">
        <v>9.2530000000000001</v>
      </c>
      <c r="R27" s="218">
        <v>14.273</v>
      </c>
      <c r="S27" s="218">
        <v>2.1850000000000001</v>
      </c>
      <c r="T27" s="218">
        <v>14.584</v>
      </c>
      <c r="U27" s="324">
        <f t="shared" si="3"/>
        <v>2</v>
      </c>
      <c r="V27" s="324">
        <f t="shared" si="4"/>
        <v>3</v>
      </c>
      <c r="W27" s="325">
        <f t="shared" si="5"/>
        <v>1</v>
      </c>
    </row>
    <row r="28" spans="1:23" ht="18" customHeight="1" x14ac:dyDescent="0.25">
      <c r="A28" s="361"/>
      <c r="B28" s="218" t="s">
        <v>317</v>
      </c>
      <c r="C28" s="218">
        <v>28.388999999999999</v>
      </c>
      <c r="D28" s="218">
        <v>38.79</v>
      </c>
      <c r="E28" s="218">
        <v>9.2840000000000007</v>
      </c>
      <c r="F28" s="218">
        <v>54.192999999999998</v>
      </c>
      <c r="G28" s="218">
        <v>56.067</v>
      </c>
      <c r="H28" s="218">
        <v>15.718999999999999</v>
      </c>
      <c r="I28" s="324">
        <f t="shared" si="6"/>
        <v>2</v>
      </c>
      <c r="J28" s="324">
        <f t="shared" si="1"/>
        <v>1</v>
      </c>
      <c r="K28" s="325">
        <f t="shared" si="2"/>
        <v>3</v>
      </c>
      <c r="M28" s="361"/>
      <c r="N28" s="352" t="s">
        <v>317</v>
      </c>
      <c r="O28" s="218">
        <v>0.94199999999999995</v>
      </c>
      <c r="P28" s="218">
        <v>7.4489999999999998</v>
      </c>
      <c r="Q28" s="218">
        <v>3.5129999999999999</v>
      </c>
      <c r="R28" s="218">
        <v>3.145</v>
      </c>
      <c r="S28" s="218">
        <v>11.116</v>
      </c>
      <c r="T28" s="218">
        <v>5.407</v>
      </c>
      <c r="U28" s="324">
        <f t="shared" si="3"/>
        <v>3</v>
      </c>
      <c r="V28" s="324">
        <f t="shared" si="4"/>
        <v>1</v>
      </c>
      <c r="W28" s="325">
        <f t="shared" si="5"/>
        <v>2</v>
      </c>
    </row>
    <row r="29" spans="1:23" ht="18" customHeight="1" x14ac:dyDescent="0.25">
      <c r="A29" s="361"/>
      <c r="B29" s="218" t="s">
        <v>318</v>
      </c>
      <c r="C29" s="218">
        <v>87.4</v>
      </c>
      <c r="D29" s="218">
        <v>34.505000000000003</v>
      </c>
      <c r="E29" s="218">
        <v>3.93</v>
      </c>
      <c r="F29" s="218">
        <v>114.9</v>
      </c>
      <c r="G29" s="218">
        <v>57.04</v>
      </c>
      <c r="H29" s="218">
        <v>16.689</v>
      </c>
      <c r="I29" s="324">
        <f t="shared" si="6"/>
        <v>1</v>
      </c>
      <c r="J29" s="324">
        <f t="shared" si="1"/>
        <v>2</v>
      </c>
      <c r="K29" s="325">
        <f t="shared" si="2"/>
        <v>3</v>
      </c>
      <c r="M29" s="361"/>
      <c r="N29" s="352" t="s">
        <v>318</v>
      </c>
      <c r="O29" s="218">
        <v>13.837</v>
      </c>
      <c r="P29" s="218">
        <v>8.4939999999999998</v>
      </c>
      <c r="Q29" s="218">
        <v>4.6639999999999997</v>
      </c>
      <c r="R29" s="218">
        <v>23.271999999999998</v>
      </c>
      <c r="S29" s="218">
        <v>20.619</v>
      </c>
      <c r="T29" s="218">
        <v>7.798</v>
      </c>
      <c r="U29" s="324">
        <f t="shared" si="3"/>
        <v>1</v>
      </c>
      <c r="V29" s="324">
        <f t="shared" si="4"/>
        <v>2</v>
      </c>
      <c r="W29" s="325">
        <f t="shared" si="5"/>
        <v>3</v>
      </c>
    </row>
    <row r="30" spans="1:23" ht="18" customHeight="1" thickBot="1" x14ac:dyDescent="0.3">
      <c r="A30" s="363"/>
      <c r="B30" s="224" t="s">
        <v>319</v>
      </c>
      <c r="C30" s="224">
        <v>110.069</v>
      </c>
      <c r="D30" s="224">
        <v>72.262</v>
      </c>
      <c r="E30" s="224">
        <v>11.835000000000001</v>
      </c>
      <c r="F30" s="224">
        <v>145.73400000000001</v>
      </c>
      <c r="G30" s="224">
        <v>120.953</v>
      </c>
      <c r="H30" s="224">
        <v>17.053999999999998</v>
      </c>
      <c r="I30" s="326">
        <f t="shared" si="6"/>
        <v>1</v>
      </c>
      <c r="J30" s="326">
        <f t="shared" si="1"/>
        <v>2</v>
      </c>
      <c r="K30" s="327">
        <f t="shared" si="2"/>
        <v>3</v>
      </c>
      <c r="M30" s="363"/>
      <c r="N30" s="354" t="s">
        <v>319</v>
      </c>
      <c r="O30" s="224">
        <v>41.759</v>
      </c>
      <c r="P30" s="224">
        <v>29.914000000000001</v>
      </c>
      <c r="Q30" s="224">
        <v>6.492</v>
      </c>
      <c r="R30" s="224">
        <v>46.201999999999998</v>
      </c>
      <c r="S30" s="224">
        <v>33.762999999999998</v>
      </c>
      <c r="T30" s="224">
        <v>10.74</v>
      </c>
      <c r="U30" s="326">
        <f t="shared" si="3"/>
        <v>1</v>
      </c>
      <c r="V30" s="326">
        <f t="shared" si="4"/>
        <v>2</v>
      </c>
      <c r="W30" s="327">
        <f t="shared" si="5"/>
        <v>3</v>
      </c>
    </row>
    <row r="31" spans="1:23" s="1" customFormat="1" ht="26.25" customHeight="1" x14ac:dyDescent="0.25">
      <c r="A31" s="346"/>
      <c r="B31" s="345"/>
      <c r="C31" s="345"/>
      <c r="D31" s="345"/>
      <c r="E31" s="345"/>
      <c r="F31" s="345"/>
      <c r="G31" s="345"/>
      <c r="H31" s="345"/>
      <c r="I31" s="345"/>
      <c r="J31" s="345"/>
      <c r="K31" s="345"/>
      <c r="M31" s="346"/>
      <c r="N31" s="347"/>
      <c r="O31" s="345"/>
      <c r="P31" s="345"/>
      <c r="Q31" s="345"/>
      <c r="R31" s="345"/>
      <c r="S31" s="345"/>
      <c r="T31" s="345"/>
      <c r="U31" s="345"/>
      <c r="V31" s="345"/>
      <c r="W31" s="345"/>
    </row>
    <row r="32" spans="1:23" ht="14.45" customHeight="1" x14ac:dyDescent="0.25">
      <c r="A32" s="291" t="s">
        <v>387</v>
      </c>
      <c r="B32" s="292"/>
      <c r="C32" s="292"/>
      <c r="D32" s="292"/>
      <c r="E32" s="292"/>
      <c r="F32" s="292"/>
      <c r="G32" s="292"/>
      <c r="H32" s="292"/>
      <c r="I32" s="292"/>
      <c r="J32" s="292"/>
      <c r="K32" s="292"/>
      <c r="M32" s="292" t="s">
        <v>388</v>
      </c>
      <c r="N32" s="292"/>
      <c r="O32" s="292"/>
      <c r="P32" s="292"/>
      <c r="Q32" s="292"/>
      <c r="R32" s="292"/>
      <c r="S32" s="292"/>
      <c r="T32" s="292"/>
      <c r="U32" s="292"/>
      <c r="V32" s="292"/>
      <c r="W32" s="292"/>
    </row>
    <row r="33" spans="1:23" ht="14.45" customHeight="1" x14ac:dyDescent="0.25">
      <c r="A33" s="291"/>
      <c r="B33" s="292"/>
      <c r="C33" s="292"/>
      <c r="D33" s="292"/>
      <c r="E33" s="292"/>
      <c r="F33" s="292"/>
      <c r="G33" s="292"/>
      <c r="H33" s="292"/>
      <c r="I33" s="292"/>
      <c r="J33" s="292"/>
      <c r="K33" s="292"/>
      <c r="M33" s="292"/>
      <c r="N33" s="292"/>
      <c r="O33" s="292"/>
      <c r="P33" s="292"/>
      <c r="Q33" s="292"/>
      <c r="R33" s="292"/>
      <c r="S33" s="292"/>
      <c r="T33" s="292"/>
      <c r="U33" s="292"/>
      <c r="V33" s="292"/>
      <c r="W33" s="292"/>
    </row>
    <row r="34" spans="1:23" ht="21.75" thickBot="1" x14ac:dyDescent="0.4">
      <c r="A34" s="334"/>
      <c r="B34" s="226"/>
      <c r="C34" s="226"/>
      <c r="D34" s="226"/>
      <c r="E34" s="226"/>
      <c r="F34" s="226"/>
      <c r="G34" s="226"/>
      <c r="H34" s="226"/>
      <c r="I34" s="318" t="s">
        <v>386</v>
      </c>
      <c r="J34" s="318"/>
      <c r="K34" s="318"/>
      <c r="M34" s="334"/>
      <c r="N34" s="226"/>
      <c r="O34" s="226"/>
      <c r="P34" s="226"/>
      <c r="Q34" s="226"/>
      <c r="R34" s="226"/>
      <c r="S34" s="226"/>
      <c r="T34" s="226"/>
      <c r="U34" s="318" t="s">
        <v>386</v>
      </c>
      <c r="V34" s="318"/>
      <c r="W34" s="318"/>
    </row>
    <row r="35" spans="1:23" ht="15.75" thickBot="1" x14ac:dyDescent="0.3">
      <c r="A35" s="334"/>
      <c r="B35" s="370"/>
      <c r="C35" s="336" t="s">
        <v>311</v>
      </c>
      <c r="D35" s="337"/>
      <c r="E35" s="337"/>
      <c r="F35" s="337" t="s">
        <v>312</v>
      </c>
      <c r="G35" s="337"/>
      <c r="H35" s="338"/>
      <c r="I35" s="319" t="s">
        <v>1</v>
      </c>
      <c r="J35" s="320" t="s">
        <v>16</v>
      </c>
      <c r="K35" s="321" t="s">
        <v>17</v>
      </c>
      <c r="M35" s="334"/>
      <c r="N35" s="335"/>
      <c r="O35" s="336" t="s">
        <v>311</v>
      </c>
      <c r="P35" s="337"/>
      <c r="Q35" s="337"/>
      <c r="R35" s="337" t="s">
        <v>312</v>
      </c>
      <c r="S35" s="337"/>
      <c r="T35" s="338"/>
      <c r="U35" s="319" t="s">
        <v>1</v>
      </c>
      <c r="V35" s="320" t="s">
        <v>16</v>
      </c>
      <c r="W35" s="321" t="s">
        <v>17</v>
      </c>
    </row>
    <row r="36" spans="1:23" s="373" customFormat="1" ht="20.25" thickBot="1" x14ac:dyDescent="0.35">
      <c r="A36" s="374" t="s">
        <v>313</v>
      </c>
      <c r="B36" s="371" t="s">
        <v>314</v>
      </c>
      <c r="C36" s="341" t="s">
        <v>1</v>
      </c>
      <c r="D36" s="342" t="s">
        <v>16</v>
      </c>
      <c r="E36" s="343" t="s">
        <v>17</v>
      </c>
      <c r="F36" s="341" t="s">
        <v>1</v>
      </c>
      <c r="G36" s="342" t="s">
        <v>16</v>
      </c>
      <c r="H36" s="343" t="s">
        <v>17</v>
      </c>
      <c r="I36" s="322" t="s">
        <v>395</v>
      </c>
      <c r="J36" s="322" t="s">
        <v>397</v>
      </c>
      <c r="K36" s="322" t="s">
        <v>396</v>
      </c>
      <c r="L36" s="68"/>
      <c r="M36" s="374" t="s">
        <v>313</v>
      </c>
      <c r="N36" s="371" t="s">
        <v>314</v>
      </c>
      <c r="O36" s="341" t="s">
        <v>1</v>
      </c>
      <c r="P36" s="342" t="s">
        <v>16</v>
      </c>
      <c r="Q36" s="343" t="s">
        <v>17</v>
      </c>
      <c r="R36" s="341" t="s">
        <v>1</v>
      </c>
      <c r="S36" s="342" t="s">
        <v>16</v>
      </c>
      <c r="T36" s="343" t="s">
        <v>17</v>
      </c>
      <c r="U36" s="322" t="s">
        <v>463</v>
      </c>
      <c r="V36" s="322" t="s">
        <v>396</v>
      </c>
      <c r="W36" s="322" t="s">
        <v>464</v>
      </c>
    </row>
    <row r="37" spans="1:23" x14ac:dyDescent="0.25">
      <c r="A37" s="358" t="s">
        <v>370</v>
      </c>
      <c r="B37" s="372" t="s">
        <v>315</v>
      </c>
      <c r="C37" s="221">
        <v>2.8650000000000002</v>
      </c>
      <c r="D37" s="221">
        <v>12.412000000000001</v>
      </c>
      <c r="E37" s="221">
        <v>6.2619999999999996</v>
      </c>
      <c r="F37" s="221">
        <v>11.492000000000001</v>
      </c>
      <c r="G37" s="221">
        <v>16.748000000000001</v>
      </c>
      <c r="H37" s="222">
        <v>8.5540000000000003</v>
      </c>
      <c r="I37" s="328">
        <f>RANK(C37,$C37:$E37,0)</f>
        <v>3</v>
      </c>
      <c r="J37" s="328">
        <f>RANK(D37,$C37:$E37,0)</f>
        <v>1</v>
      </c>
      <c r="K37" s="329">
        <f>RANK(E37,$C37:$E37,0)</f>
        <v>2</v>
      </c>
      <c r="M37" s="358" t="s">
        <v>370</v>
      </c>
      <c r="N37" s="220" t="s">
        <v>315</v>
      </c>
      <c r="O37" s="221">
        <v>1.718</v>
      </c>
      <c r="P37" s="221">
        <v>2.762</v>
      </c>
      <c r="Q37" s="221">
        <v>3.7770000000000001</v>
      </c>
      <c r="R37" s="221">
        <v>4.806</v>
      </c>
      <c r="S37" s="221">
        <v>4.0650000000000004</v>
      </c>
      <c r="T37" s="222">
        <v>4.7839999999999998</v>
      </c>
      <c r="U37" s="328">
        <f>RANK(O37,$O37:$Q37,0)</f>
        <v>3</v>
      </c>
      <c r="V37" s="328">
        <f t="shared" ref="V37" si="7">RANK(P37,$O37:$Q37,0)</f>
        <v>2</v>
      </c>
      <c r="W37" s="329">
        <f t="shared" ref="W37" si="8">RANK(Q37,$O37:$Q37,0)</f>
        <v>1</v>
      </c>
    </row>
    <row r="38" spans="1:23" x14ac:dyDescent="0.25">
      <c r="A38" s="359"/>
      <c r="B38" s="317" t="s">
        <v>316</v>
      </c>
      <c r="C38" s="218">
        <v>9.923</v>
      </c>
      <c r="D38" s="218">
        <v>11.02</v>
      </c>
      <c r="E38" s="218">
        <v>6.7969999999999997</v>
      </c>
      <c r="F38" s="218">
        <v>14.108000000000001</v>
      </c>
      <c r="G38" s="218">
        <v>18.234999999999999</v>
      </c>
      <c r="H38" s="223">
        <v>8.702</v>
      </c>
      <c r="I38" s="324">
        <f t="shared" ref="I38:I60" si="9">RANK(C38,$C38:$E38,0)</f>
        <v>2</v>
      </c>
      <c r="J38" s="323">
        <f t="shared" ref="J38:J60" si="10">RANK(D38,$C38:$E38,0)</f>
        <v>1</v>
      </c>
      <c r="K38" s="325">
        <f t="shared" ref="K38:K60" si="11">RANK(E38,$C38:$E38,0)</f>
        <v>3</v>
      </c>
      <c r="M38" s="359"/>
      <c r="N38" s="344" t="s">
        <v>316</v>
      </c>
      <c r="O38" s="218">
        <v>4.6289999999999996</v>
      </c>
      <c r="P38" s="218">
        <v>2.536</v>
      </c>
      <c r="Q38" s="218">
        <v>1.671</v>
      </c>
      <c r="R38" s="218">
        <v>4.992</v>
      </c>
      <c r="S38" s="218">
        <v>2.9569999999999999</v>
      </c>
      <c r="T38" s="223">
        <v>2.4870000000000001</v>
      </c>
      <c r="U38" s="324">
        <f t="shared" ref="U38:U60" si="12">RANK(O38,$O38:$Q38,0)</f>
        <v>1</v>
      </c>
      <c r="V38" s="323">
        <f t="shared" ref="V38:V60" si="13">RANK(P38,$O38:$Q38,0)</f>
        <v>2</v>
      </c>
      <c r="W38" s="325">
        <f t="shared" ref="W38:W60" si="14">RANK(Q38,$O38:$Q38,0)</f>
        <v>3</v>
      </c>
    </row>
    <row r="39" spans="1:23" x14ac:dyDescent="0.25">
      <c r="A39" s="359"/>
      <c r="B39" s="317" t="s">
        <v>317</v>
      </c>
      <c r="C39" s="218">
        <v>9.7859999999999996</v>
      </c>
      <c r="D39" s="218">
        <v>9.4659999999999993</v>
      </c>
      <c r="E39" s="218">
        <v>5.1870000000000003</v>
      </c>
      <c r="F39" s="218">
        <v>12.898999999999999</v>
      </c>
      <c r="G39" s="218">
        <v>11.981999999999999</v>
      </c>
      <c r="H39" s="223">
        <v>9.4329999999999998</v>
      </c>
      <c r="I39" s="324">
        <f t="shared" si="9"/>
        <v>1</v>
      </c>
      <c r="J39" s="323">
        <f t="shared" si="10"/>
        <v>2</v>
      </c>
      <c r="K39" s="325">
        <f t="shared" si="11"/>
        <v>3</v>
      </c>
      <c r="M39" s="359"/>
      <c r="N39" s="344" t="s">
        <v>317</v>
      </c>
      <c r="O39" s="218">
        <v>3.7480000000000002</v>
      </c>
      <c r="P39" s="218">
        <v>1.58</v>
      </c>
      <c r="Q39" s="218">
        <v>1.7410000000000001</v>
      </c>
      <c r="R39" s="218">
        <v>4.8600000000000003</v>
      </c>
      <c r="S39" s="218">
        <v>2.1070000000000002</v>
      </c>
      <c r="T39" s="223">
        <v>2.3170000000000002</v>
      </c>
      <c r="U39" s="324">
        <f t="shared" si="12"/>
        <v>1</v>
      </c>
      <c r="V39" s="323">
        <f t="shared" si="13"/>
        <v>3</v>
      </c>
      <c r="W39" s="325">
        <f t="shared" si="14"/>
        <v>2</v>
      </c>
    </row>
    <row r="40" spans="1:23" x14ac:dyDescent="0.25">
      <c r="A40" s="359"/>
      <c r="B40" s="317" t="s">
        <v>318</v>
      </c>
      <c r="C40" s="218">
        <v>7.2759999999999998</v>
      </c>
      <c r="D40" s="218">
        <v>5.4450000000000003</v>
      </c>
      <c r="E40" s="218">
        <v>9.0370000000000008</v>
      </c>
      <c r="F40" s="218">
        <v>13.102</v>
      </c>
      <c r="G40" s="218">
        <v>8.8620000000000001</v>
      </c>
      <c r="H40" s="223">
        <v>12.03</v>
      </c>
      <c r="I40" s="324">
        <f t="shared" si="9"/>
        <v>2</v>
      </c>
      <c r="J40" s="323">
        <f t="shared" si="10"/>
        <v>3</v>
      </c>
      <c r="K40" s="325">
        <f t="shared" si="11"/>
        <v>1</v>
      </c>
      <c r="M40" s="359"/>
      <c r="N40" s="344" t="s">
        <v>318</v>
      </c>
      <c r="O40" s="218">
        <v>4.649</v>
      </c>
      <c r="P40" s="218">
        <v>3.7160000000000002</v>
      </c>
      <c r="Q40" s="218">
        <v>2.4780000000000002</v>
      </c>
      <c r="R40" s="218">
        <v>8.2579999999999991</v>
      </c>
      <c r="S40" s="218">
        <v>4.1529999999999996</v>
      </c>
      <c r="T40" s="223">
        <v>3.1280000000000001</v>
      </c>
      <c r="U40" s="324">
        <f t="shared" si="12"/>
        <v>1</v>
      </c>
      <c r="V40" s="323">
        <f t="shared" si="13"/>
        <v>2</v>
      </c>
      <c r="W40" s="325">
        <f t="shared" si="14"/>
        <v>3</v>
      </c>
    </row>
    <row r="41" spans="1:23" ht="15.75" thickBot="1" x14ac:dyDescent="0.3">
      <c r="A41" s="359"/>
      <c r="B41" s="317" t="s">
        <v>319</v>
      </c>
      <c r="C41" s="219">
        <v>7.74</v>
      </c>
      <c r="D41" s="219">
        <v>8.5399999999999991</v>
      </c>
      <c r="E41" s="219">
        <v>10.173</v>
      </c>
      <c r="F41" s="219">
        <v>12.858000000000001</v>
      </c>
      <c r="G41" s="219">
        <v>16.547999999999998</v>
      </c>
      <c r="H41" s="348">
        <v>12.087</v>
      </c>
      <c r="I41" s="349">
        <f t="shared" si="9"/>
        <v>3</v>
      </c>
      <c r="J41" s="350">
        <f t="shared" si="10"/>
        <v>2</v>
      </c>
      <c r="K41" s="351">
        <f t="shared" si="11"/>
        <v>1</v>
      </c>
      <c r="M41" s="359"/>
      <c r="N41" s="344" t="s">
        <v>319</v>
      </c>
      <c r="O41" s="219">
        <v>1.722</v>
      </c>
      <c r="P41" s="219">
        <v>3.9359999999999999</v>
      </c>
      <c r="Q41" s="219">
        <v>4.0019999999999998</v>
      </c>
      <c r="R41" s="219">
        <v>3.3620000000000001</v>
      </c>
      <c r="S41" s="219">
        <v>4.1070000000000002</v>
      </c>
      <c r="T41" s="348">
        <v>4.1840000000000002</v>
      </c>
      <c r="U41" s="349">
        <f t="shared" si="12"/>
        <v>3</v>
      </c>
      <c r="V41" s="350">
        <f t="shared" si="13"/>
        <v>2</v>
      </c>
      <c r="W41" s="351">
        <f t="shared" si="14"/>
        <v>1</v>
      </c>
    </row>
    <row r="42" spans="1:23" ht="21.75" customHeight="1" x14ac:dyDescent="0.25">
      <c r="A42" s="360" t="s">
        <v>371</v>
      </c>
      <c r="B42" s="365" t="s">
        <v>315</v>
      </c>
      <c r="C42" s="365">
        <v>2.66</v>
      </c>
      <c r="D42" s="365">
        <v>6.4589999999999996</v>
      </c>
      <c r="E42" s="365">
        <v>2.27</v>
      </c>
      <c r="F42" s="365">
        <v>7.7169999999999996</v>
      </c>
      <c r="G42" s="365">
        <v>9.0470000000000006</v>
      </c>
      <c r="H42" s="365">
        <v>4.8540000000000001</v>
      </c>
      <c r="I42" s="330">
        <f t="shared" si="9"/>
        <v>2</v>
      </c>
      <c r="J42" s="330">
        <f t="shared" si="10"/>
        <v>1</v>
      </c>
      <c r="K42" s="331">
        <f t="shared" si="11"/>
        <v>3</v>
      </c>
      <c r="M42" s="360" t="s">
        <v>371</v>
      </c>
      <c r="N42" s="364" t="s">
        <v>315</v>
      </c>
      <c r="O42" s="365">
        <v>1.236</v>
      </c>
      <c r="P42" s="365">
        <v>1.506</v>
      </c>
      <c r="Q42" s="365">
        <v>3.6230000000000002</v>
      </c>
      <c r="R42" s="365">
        <v>2.371</v>
      </c>
      <c r="S42" s="365">
        <v>2.698</v>
      </c>
      <c r="T42" s="365">
        <v>4.1159999999999997</v>
      </c>
      <c r="U42" s="330">
        <f t="shared" si="12"/>
        <v>3</v>
      </c>
      <c r="V42" s="330">
        <f t="shared" si="13"/>
        <v>2</v>
      </c>
      <c r="W42" s="331">
        <f t="shared" si="14"/>
        <v>1</v>
      </c>
    </row>
    <row r="43" spans="1:23" ht="21.75" customHeight="1" x14ac:dyDescent="0.25">
      <c r="A43" s="361"/>
      <c r="B43" s="367" t="s">
        <v>316</v>
      </c>
      <c r="C43" s="367">
        <v>2.754</v>
      </c>
      <c r="D43" s="367">
        <v>5.6280000000000001</v>
      </c>
      <c r="E43" s="367">
        <v>3.508</v>
      </c>
      <c r="F43" s="367">
        <v>8.5790000000000006</v>
      </c>
      <c r="G43" s="367">
        <v>7.8819999999999997</v>
      </c>
      <c r="H43" s="367">
        <v>5.9569999999999999</v>
      </c>
      <c r="I43" s="332">
        <f t="shared" si="9"/>
        <v>3</v>
      </c>
      <c r="J43" s="332">
        <f t="shared" si="10"/>
        <v>1</v>
      </c>
      <c r="K43" s="333">
        <f t="shared" si="11"/>
        <v>2</v>
      </c>
      <c r="M43" s="361"/>
      <c r="N43" s="366" t="s">
        <v>316</v>
      </c>
      <c r="O43" s="367">
        <v>1.792</v>
      </c>
      <c r="P43" s="367">
        <v>1.7070000000000001</v>
      </c>
      <c r="Q43" s="367">
        <v>2.742</v>
      </c>
      <c r="R43" s="367">
        <v>3.8479999999999999</v>
      </c>
      <c r="S43" s="367">
        <v>2.8290000000000002</v>
      </c>
      <c r="T43" s="367">
        <v>5.2160000000000002</v>
      </c>
      <c r="U43" s="332">
        <f t="shared" si="12"/>
        <v>2</v>
      </c>
      <c r="V43" s="332">
        <f t="shared" si="13"/>
        <v>3</v>
      </c>
      <c r="W43" s="333">
        <f t="shared" si="14"/>
        <v>1</v>
      </c>
    </row>
    <row r="44" spans="1:23" ht="21.75" customHeight="1" x14ac:dyDescent="0.25">
      <c r="A44" s="361"/>
      <c r="B44" s="367" t="s">
        <v>317</v>
      </c>
      <c r="C44" s="367">
        <v>3.7709999999999999</v>
      </c>
      <c r="D44" s="367">
        <v>2.9940000000000002</v>
      </c>
      <c r="E44" s="367">
        <v>1.2310000000000001</v>
      </c>
      <c r="F44" s="367">
        <v>7.6379999999999999</v>
      </c>
      <c r="G44" s="367">
        <v>5.9160000000000004</v>
      </c>
      <c r="H44" s="367">
        <v>2.97</v>
      </c>
      <c r="I44" s="332">
        <f>RANK(C44,$C44:$E44,0)</f>
        <v>1</v>
      </c>
      <c r="J44" s="332">
        <f t="shared" si="10"/>
        <v>2</v>
      </c>
      <c r="K44" s="333">
        <f t="shared" si="11"/>
        <v>3</v>
      </c>
      <c r="M44" s="361"/>
      <c r="N44" s="366" t="s">
        <v>317</v>
      </c>
      <c r="O44" s="367">
        <v>1.446</v>
      </c>
      <c r="P44" s="367">
        <v>2.5339999999999998</v>
      </c>
      <c r="Q44" s="367">
        <v>2.6419999999999999</v>
      </c>
      <c r="R44" s="367">
        <v>2.266</v>
      </c>
      <c r="S44" s="367">
        <v>3.3759999999999999</v>
      </c>
      <c r="T44" s="367">
        <v>4.7190000000000003</v>
      </c>
      <c r="U44" s="332">
        <f t="shared" si="12"/>
        <v>3</v>
      </c>
      <c r="V44" s="332">
        <f t="shared" si="13"/>
        <v>2</v>
      </c>
      <c r="W44" s="333">
        <f t="shared" si="14"/>
        <v>1</v>
      </c>
    </row>
    <row r="45" spans="1:23" ht="21.75" customHeight="1" x14ac:dyDescent="0.25">
      <c r="A45" s="361"/>
      <c r="B45" s="367" t="s">
        <v>318</v>
      </c>
      <c r="C45" s="367">
        <v>3.1549999999999998</v>
      </c>
      <c r="D45" s="367">
        <v>7.774</v>
      </c>
      <c r="E45" s="367">
        <v>4.7699999999999996</v>
      </c>
      <c r="F45" s="367">
        <v>5.8630000000000004</v>
      </c>
      <c r="G45" s="367">
        <v>10.839</v>
      </c>
      <c r="H45" s="367">
        <v>7.0380000000000003</v>
      </c>
      <c r="I45" s="332">
        <f t="shared" si="9"/>
        <v>3</v>
      </c>
      <c r="J45" s="332">
        <f t="shared" si="10"/>
        <v>1</v>
      </c>
      <c r="K45" s="333">
        <f t="shared" si="11"/>
        <v>2</v>
      </c>
      <c r="M45" s="361"/>
      <c r="N45" s="366" t="s">
        <v>318</v>
      </c>
      <c r="O45" s="367">
        <v>1.768</v>
      </c>
      <c r="P45" s="367">
        <v>3.1219999999999999</v>
      </c>
      <c r="Q45" s="367">
        <v>3.2229999999999999</v>
      </c>
      <c r="R45" s="367">
        <v>4.3819999999999997</v>
      </c>
      <c r="S45" s="367">
        <v>4.1890000000000001</v>
      </c>
      <c r="T45" s="367">
        <v>4.3949999999999996</v>
      </c>
      <c r="U45" s="332">
        <f t="shared" si="12"/>
        <v>3</v>
      </c>
      <c r="V45" s="332">
        <f t="shared" si="13"/>
        <v>2</v>
      </c>
      <c r="W45" s="333">
        <f t="shared" si="14"/>
        <v>1</v>
      </c>
    </row>
    <row r="46" spans="1:23" ht="21.75" customHeight="1" thickBot="1" x14ac:dyDescent="0.3">
      <c r="A46" s="362"/>
      <c r="B46" s="369" t="s">
        <v>319</v>
      </c>
      <c r="C46" s="369">
        <v>2.2000000000000002</v>
      </c>
      <c r="D46" s="369">
        <v>4.476</v>
      </c>
      <c r="E46" s="369">
        <v>3.282</v>
      </c>
      <c r="F46" s="369">
        <v>5.7249999999999996</v>
      </c>
      <c r="G46" s="369">
        <v>9.8010000000000002</v>
      </c>
      <c r="H46" s="369">
        <v>4.9279999999999999</v>
      </c>
      <c r="I46" s="356">
        <f t="shared" si="9"/>
        <v>3</v>
      </c>
      <c r="J46" s="356">
        <f t="shared" si="10"/>
        <v>1</v>
      </c>
      <c r="K46" s="357">
        <f t="shared" si="11"/>
        <v>2</v>
      </c>
      <c r="M46" s="362"/>
      <c r="N46" s="368" t="s">
        <v>319</v>
      </c>
      <c r="O46" s="369">
        <v>1.1459999999999999</v>
      </c>
      <c r="P46" s="369">
        <v>2.681</v>
      </c>
      <c r="Q46" s="369">
        <v>3.903</v>
      </c>
      <c r="R46" s="369">
        <v>2.734</v>
      </c>
      <c r="S46" s="369">
        <v>4.819</v>
      </c>
      <c r="T46" s="369">
        <v>4.8129999999999997</v>
      </c>
      <c r="U46" s="356">
        <f t="shared" si="12"/>
        <v>3</v>
      </c>
      <c r="V46" s="356">
        <f t="shared" si="13"/>
        <v>2</v>
      </c>
      <c r="W46" s="357">
        <f t="shared" si="14"/>
        <v>1</v>
      </c>
    </row>
    <row r="47" spans="1:23" s="237" customFormat="1" ht="21.75" customHeight="1" x14ac:dyDescent="0.25">
      <c r="A47" s="360" t="s">
        <v>372</v>
      </c>
      <c r="B47" s="365" t="s">
        <v>315</v>
      </c>
      <c r="C47" s="365">
        <v>7.9089999999999998</v>
      </c>
      <c r="D47" s="365">
        <v>2.5760000000000001</v>
      </c>
      <c r="E47" s="365">
        <v>1.071</v>
      </c>
      <c r="F47" s="365">
        <v>9.52</v>
      </c>
      <c r="G47" s="365">
        <v>6.2210000000000001</v>
      </c>
      <c r="H47" s="365">
        <v>2.7719999999999998</v>
      </c>
      <c r="I47" s="330">
        <f t="shared" si="9"/>
        <v>1</v>
      </c>
      <c r="J47" s="330">
        <f t="shared" si="10"/>
        <v>2</v>
      </c>
      <c r="K47" s="331">
        <f t="shared" si="11"/>
        <v>3</v>
      </c>
      <c r="L47" s="479"/>
      <c r="M47" s="360" t="s">
        <v>372</v>
      </c>
      <c r="N47" s="364" t="s">
        <v>315</v>
      </c>
      <c r="O47" s="365">
        <v>1.68</v>
      </c>
      <c r="P47" s="365">
        <v>0.182</v>
      </c>
      <c r="Q47" s="365">
        <v>2.5760000000000001</v>
      </c>
      <c r="R47" s="365">
        <v>2.9390000000000001</v>
      </c>
      <c r="S47" s="365">
        <v>2.2069999999999999</v>
      </c>
      <c r="T47" s="365">
        <v>4.17</v>
      </c>
      <c r="U47" s="330">
        <f t="shared" si="12"/>
        <v>2</v>
      </c>
      <c r="V47" s="330">
        <f t="shared" si="13"/>
        <v>3</v>
      </c>
      <c r="W47" s="331">
        <f t="shared" si="14"/>
        <v>1</v>
      </c>
    </row>
    <row r="48" spans="1:23" s="237" customFormat="1" ht="21.75" customHeight="1" x14ac:dyDescent="0.25">
      <c r="A48" s="361"/>
      <c r="B48" s="367" t="s">
        <v>316</v>
      </c>
      <c r="C48" s="367">
        <v>9.4730000000000008</v>
      </c>
      <c r="D48" s="367">
        <v>2.64</v>
      </c>
      <c r="E48" s="367">
        <v>3.3239999999999998</v>
      </c>
      <c r="F48" s="367">
        <v>11.433999999999999</v>
      </c>
      <c r="G48" s="367">
        <v>5.79</v>
      </c>
      <c r="H48" s="367">
        <v>5.2130000000000001</v>
      </c>
      <c r="I48" s="332">
        <f t="shared" si="9"/>
        <v>1</v>
      </c>
      <c r="J48" s="332">
        <f t="shared" si="10"/>
        <v>3</v>
      </c>
      <c r="K48" s="333">
        <f t="shared" si="11"/>
        <v>2</v>
      </c>
      <c r="L48" s="479"/>
      <c r="M48" s="361"/>
      <c r="N48" s="366" t="s">
        <v>316</v>
      </c>
      <c r="O48" s="367">
        <v>1.37</v>
      </c>
      <c r="P48" s="367">
        <v>2.242</v>
      </c>
      <c r="Q48" s="367">
        <v>2.1560000000000001</v>
      </c>
      <c r="R48" s="367">
        <v>2.6709999999999998</v>
      </c>
      <c r="S48" s="367">
        <v>3.33</v>
      </c>
      <c r="T48" s="367">
        <v>3.7519999999999998</v>
      </c>
      <c r="U48" s="332">
        <f t="shared" si="12"/>
        <v>3</v>
      </c>
      <c r="V48" s="332">
        <f t="shared" si="13"/>
        <v>1</v>
      </c>
      <c r="W48" s="333">
        <f t="shared" si="14"/>
        <v>2</v>
      </c>
    </row>
    <row r="49" spans="1:23" s="237" customFormat="1" ht="21.75" customHeight="1" x14ac:dyDescent="0.25">
      <c r="A49" s="361"/>
      <c r="B49" s="367" t="s">
        <v>317</v>
      </c>
      <c r="C49" s="367">
        <v>13.048999999999999</v>
      </c>
      <c r="D49" s="367">
        <v>5.3849999999999998</v>
      </c>
      <c r="E49" s="367">
        <v>1.7989999999999999</v>
      </c>
      <c r="F49" s="367">
        <v>15.622999999999999</v>
      </c>
      <c r="G49" s="367">
        <v>7.33</v>
      </c>
      <c r="H49" s="367">
        <v>5.2</v>
      </c>
      <c r="I49" s="332">
        <f t="shared" si="9"/>
        <v>1</v>
      </c>
      <c r="J49" s="332">
        <f t="shared" si="10"/>
        <v>2</v>
      </c>
      <c r="K49" s="333">
        <f t="shared" si="11"/>
        <v>3</v>
      </c>
      <c r="L49" s="479"/>
      <c r="M49" s="361"/>
      <c r="N49" s="366" t="s">
        <v>317</v>
      </c>
      <c r="O49" s="367">
        <v>1.73</v>
      </c>
      <c r="P49" s="367">
        <v>0.122</v>
      </c>
      <c r="Q49" s="367">
        <v>3.22</v>
      </c>
      <c r="R49" s="367">
        <v>3.0129999999999999</v>
      </c>
      <c r="S49" s="367">
        <v>0.122</v>
      </c>
      <c r="T49" s="367">
        <v>4.1260000000000003</v>
      </c>
      <c r="U49" s="332">
        <f t="shared" si="12"/>
        <v>2</v>
      </c>
      <c r="V49" s="332">
        <f t="shared" si="13"/>
        <v>3</v>
      </c>
      <c r="W49" s="333">
        <f t="shared" si="14"/>
        <v>1</v>
      </c>
    </row>
    <row r="50" spans="1:23" s="237" customFormat="1" ht="21.75" customHeight="1" x14ac:dyDescent="0.25">
      <c r="A50" s="361"/>
      <c r="B50" s="367" t="s">
        <v>318</v>
      </c>
      <c r="C50" s="367">
        <v>9.6340000000000003</v>
      </c>
      <c r="D50" s="367">
        <v>7.8079999999999998</v>
      </c>
      <c r="E50" s="367">
        <v>4.7850000000000001</v>
      </c>
      <c r="F50" s="367">
        <v>12.411</v>
      </c>
      <c r="G50" s="367">
        <v>13.205</v>
      </c>
      <c r="H50" s="367">
        <v>8.6189999999999998</v>
      </c>
      <c r="I50" s="332">
        <f t="shared" si="9"/>
        <v>1</v>
      </c>
      <c r="J50" s="332">
        <f t="shared" si="10"/>
        <v>2</v>
      </c>
      <c r="K50" s="333">
        <f t="shared" si="11"/>
        <v>3</v>
      </c>
      <c r="L50" s="479"/>
      <c r="M50" s="361"/>
      <c r="N50" s="366" t="s">
        <v>318</v>
      </c>
      <c r="O50" s="367">
        <v>1.9019999999999999</v>
      </c>
      <c r="P50" s="367">
        <v>0.26</v>
      </c>
      <c r="Q50" s="367">
        <v>1.7849999999999999</v>
      </c>
      <c r="R50" s="367">
        <v>3.2650000000000001</v>
      </c>
      <c r="S50" s="367">
        <v>1.175</v>
      </c>
      <c r="T50" s="367">
        <v>2.3439999999999999</v>
      </c>
      <c r="U50" s="332">
        <f t="shared" si="12"/>
        <v>1</v>
      </c>
      <c r="V50" s="332">
        <f t="shared" si="13"/>
        <v>3</v>
      </c>
      <c r="W50" s="333">
        <f t="shared" si="14"/>
        <v>2</v>
      </c>
    </row>
    <row r="51" spans="1:23" s="237" customFormat="1" ht="21.75" customHeight="1" thickBot="1" x14ac:dyDescent="0.3">
      <c r="A51" s="362"/>
      <c r="B51" s="369" t="s">
        <v>319</v>
      </c>
      <c r="C51" s="369">
        <v>2.6480000000000001</v>
      </c>
      <c r="D51" s="369">
        <v>9.6649999999999991</v>
      </c>
      <c r="E51" s="369">
        <v>6.8550000000000004</v>
      </c>
      <c r="F51" s="369">
        <v>8.6289999999999996</v>
      </c>
      <c r="G51" s="369">
        <v>12.766</v>
      </c>
      <c r="H51" s="369">
        <v>8.4469999999999992</v>
      </c>
      <c r="I51" s="356">
        <f t="shared" si="9"/>
        <v>3</v>
      </c>
      <c r="J51" s="356">
        <f t="shared" si="10"/>
        <v>1</v>
      </c>
      <c r="K51" s="357">
        <f t="shared" si="11"/>
        <v>2</v>
      </c>
      <c r="L51" s="479"/>
      <c r="M51" s="362"/>
      <c r="N51" s="368" t="s">
        <v>319</v>
      </c>
      <c r="O51" s="369">
        <v>1.1679999999999999</v>
      </c>
      <c r="P51" s="369">
        <v>1.2529999999999999</v>
      </c>
      <c r="Q51" s="369">
        <v>3.6379999999999999</v>
      </c>
      <c r="R51" s="369">
        <v>2.552</v>
      </c>
      <c r="S51" s="369">
        <v>3.129</v>
      </c>
      <c r="T51" s="369">
        <v>4.1310000000000002</v>
      </c>
      <c r="U51" s="356">
        <f t="shared" si="12"/>
        <v>3</v>
      </c>
      <c r="V51" s="356">
        <f t="shared" si="13"/>
        <v>2</v>
      </c>
      <c r="W51" s="357">
        <f t="shared" si="14"/>
        <v>1</v>
      </c>
    </row>
    <row r="52" spans="1:23" ht="21.75" customHeight="1" x14ac:dyDescent="0.25">
      <c r="A52" s="360" t="s">
        <v>373</v>
      </c>
      <c r="B52" s="365" t="s">
        <v>315</v>
      </c>
      <c r="C52" s="365">
        <v>5.29</v>
      </c>
      <c r="D52" s="365">
        <v>1.8720000000000001</v>
      </c>
      <c r="E52" s="365">
        <v>5.343</v>
      </c>
      <c r="F52" s="365">
        <v>6.8159999999999998</v>
      </c>
      <c r="G52" s="365">
        <v>3.7149999999999999</v>
      </c>
      <c r="H52" s="365">
        <v>7.7249999999999996</v>
      </c>
      <c r="I52" s="330">
        <f t="shared" si="9"/>
        <v>2</v>
      </c>
      <c r="J52" s="330">
        <f t="shared" si="10"/>
        <v>3</v>
      </c>
      <c r="K52" s="331">
        <f t="shared" si="11"/>
        <v>1</v>
      </c>
      <c r="M52" s="360" t="s">
        <v>373</v>
      </c>
      <c r="N52" s="364" t="s">
        <v>315</v>
      </c>
      <c r="O52" s="365">
        <v>1.6919999999999999</v>
      </c>
      <c r="P52" s="365">
        <v>0.51100000000000001</v>
      </c>
      <c r="Q52" s="365">
        <v>3.1749999999999998</v>
      </c>
      <c r="R52" s="365">
        <v>2.98</v>
      </c>
      <c r="S52" s="365">
        <v>1.39</v>
      </c>
      <c r="T52" s="365">
        <v>4.2709999999999999</v>
      </c>
      <c r="U52" s="330">
        <f t="shared" si="12"/>
        <v>2</v>
      </c>
      <c r="V52" s="330">
        <f t="shared" si="13"/>
        <v>3</v>
      </c>
      <c r="W52" s="331">
        <f t="shared" si="14"/>
        <v>1</v>
      </c>
    </row>
    <row r="53" spans="1:23" ht="21.75" customHeight="1" x14ac:dyDescent="0.25">
      <c r="A53" s="361"/>
      <c r="B53" s="367" t="s">
        <v>316</v>
      </c>
      <c r="C53" s="367">
        <v>9.0429999999999993</v>
      </c>
      <c r="D53" s="367">
        <v>3.411</v>
      </c>
      <c r="E53" s="367">
        <v>6.6840000000000002</v>
      </c>
      <c r="F53" s="367">
        <v>12.285</v>
      </c>
      <c r="G53" s="367">
        <v>6.4180000000000001</v>
      </c>
      <c r="H53" s="367">
        <v>8.6609999999999996</v>
      </c>
      <c r="I53" s="332">
        <f t="shared" si="9"/>
        <v>1</v>
      </c>
      <c r="J53" s="332">
        <f t="shared" si="10"/>
        <v>3</v>
      </c>
      <c r="K53" s="333">
        <f t="shared" si="11"/>
        <v>2</v>
      </c>
      <c r="M53" s="361"/>
      <c r="N53" s="366" t="s">
        <v>316</v>
      </c>
      <c r="O53" s="367">
        <v>1.72</v>
      </c>
      <c r="P53" s="367">
        <v>0.72599999999999998</v>
      </c>
      <c r="Q53" s="367">
        <v>2.794</v>
      </c>
      <c r="R53" s="367">
        <v>2.718</v>
      </c>
      <c r="S53" s="367">
        <v>1.7290000000000001</v>
      </c>
      <c r="T53" s="367">
        <v>4.1550000000000002</v>
      </c>
      <c r="U53" s="332">
        <f t="shared" si="12"/>
        <v>2</v>
      </c>
      <c r="V53" s="332">
        <f t="shared" si="13"/>
        <v>3</v>
      </c>
      <c r="W53" s="333">
        <f t="shared" si="14"/>
        <v>1</v>
      </c>
    </row>
    <row r="54" spans="1:23" ht="21.75" customHeight="1" x14ac:dyDescent="0.25">
      <c r="A54" s="361"/>
      <c r="B54" s="367" t="s">
        <v>317</v>
      </c>
      <c r="C54" s="367">
        <v>7.4740000000000002</v>
      </c>
      <c r="D54" s="367">
        <v>7.2249999999999996</v>
      </c>
      <c r="E54" s="367">
        <v>4.09</v>
      </c>
      <c r="F54" s="367">
        <v>8.9060000000000006</v>
      </c>
      <c r="G54" s="367">
        <v>12.269</v>
      </c>
      <c r="H54" s="367">
        <v>6.1210000000000004</v>
      </c>
      <c r="I54" s="332">
        <f t="shared" si="9"/>
        <v>1</v>
      </c>
      <c r="J54" s="332">
        <f t="shared" si="10"/>
        <v>2</v>
      </c>
      <c r="K54" s="333">
        <f t="shared" si="11"/>
        <v>3</v>
      </c>
      <c r="M54" s="361"/>
      <c r="N54" s="366" t="s">
        <v>317</v>
      </c>
      <c r="O54" s="367">
        <v>1.645</v>
      </c>
      <c r="P54" s="367">
        <v>1.5009999999999999</v>
      </c>
      <c r="Q54" s="367">
        <v>2.3639999999999999</v>
      </c>
      <c r="R54" s="367">
        <v>2.9750000000000001</v>
      </c>
      <c r="S54" s="367">
        <v>2.3239999999999998</v>
      </c>
      <c r="T54" s="367">
        <v>3.117</v>
      </c>
      <c r="U54" s="332">
        <f t="shared" si="12"/>
        <v>2</v>
      </c>
      <c r="V54" s="332">
        <f t="shared" si="13"/>
        <v>3</v>
      </c>
      <c r="W54" s="333">
        <f t="shared" si="14"/>
        <v>1</v>
      </c>
    </row>
    <row r="55" spans="1:23" ht="21.75" customHeight="1" thickBot="1" x14ac:dyDescent="0.3">
      <c r="A55" s="361"/>
      <c r="B55" s="367" t="s">
        <v>318</v>
      </c>
      <c r="C55" s="367">
        <v>10.205</v>
      </c>
      <c r="D55" s="367">
        <v>6.9710000000000001</v>
      </c>
      <c r="E55" s="367">
        <v>9.3979999999999997</v>
      </c>
      <c r="F55" s="367">
        <v>12.566000000000001</v>
      </c>
      <c r="G55" s="367">
        <v>9.8859999999999992</v>
      </c>
      <c r="H55" s="367">
        <v>13.439</v>
      </c>
      <c r="I55" s="332">
        <f t="shared" si="9"/>
        <v>1</v>
      </c>
      <c r="J55" s="332">
        <f t="shared" si="10"/>
        <v>3</v>
      </c>
      <c r="K55" s="333">
        <f t="shared" si="11"/>
        <v>2</v>
      </c>
      <c r="M55" s="361"/>
      <c r="N55" s="366" t="s">
        <v>318</v>
      </c>
      <c r="O55" s="367">
        <v>1.329</v>
      </c>
      <c r="P55" s="367">
        <v>2.7109999999999999</v>
      </c>
      <c r="Q55" s="367">
        <v>3.2949999999999999</v>
      </c>
      <c r="R55" s="367">
        <v>2.7829999999999999</v>
      </c>
      <c r="S55" s="367">
        <v>3.3660000000000001</v>
      </c>
      <c r="T55" s="367">
        <v>4.2039999999999997</v>
      </c>
      <c r="U55" s="332">
        <f t="shared" si="12"/>
        <v>3</v>
      </c>
      <c r="V55" s="332">
        <f t="shared" si="13"/>
        <v>2</v>
      </c>
      <c r="W55" s="333">
        <f t="shared" si="14"/>
        <v>1</v>
      </c>
    </row>
    <row r="56" spans="1:23" ht="18" customHeight="1" x14ac:dyDescent="0.25">
      <c r="A56" s="360" t="s">
        <v>374</v>
      </c>
      <c r="B56" s="221" t="s">
        <v>315</v>
      </c>
      <c r="C56" s="221">
        <v>10.223000000000001</v>
      </c>
      <c r="D56" s="221">
        <v>5.8840000000000003</v>
      </c>
      <c r="E56" s="221">
        <v>5.46</v>
      </c>
      <c r="F56" s="221">
        <v>17.55</v>
      </c>
      <c r="G56" s="221">
        <v>7.931</v>
      </c>
      <c r="H56" s="221">
        <v>15.268000000000001</v>
      </c>
      <c r="I56" s="328">
        <f t="shared" si="9"/>
        <v>1</v>
      </c>
      <c r="J56" s="328">
        <f t="shared" si="10"/>
        <v>2</v>
      </c>
      <c r="K56" s="329">
        <f t="shared" si="11"/>
        <v>3</v>
      </c>
      <c r="M56" s="360" t="s">
        <v>374</v>
      </c>
      <c r="N56" s="353" t="s">
        <v>315</v>
      </c>
      <c r="O56" s="221">
        <v>1.2709999999999999</v>
      </c>
      <c r="P56" s="221">
        <v>1.974</v>
      </c>
      <c r="Q56" s="221">
        <v>4.1289999999999996</v>
      </c>
      <c r="R56" s="221">
        <v>2.855</v>
      </c>
      <c r="S56" s="221">
        <v>2.9329999999999998</v>
      </c>
      <c r="T56" s="221">
        <v>4.6420000000000003</v>
      </c>
      <c r="U56" s="328">
        <f t="shared" si="12"/>
        <v>3</v>
      </c>
      <c r="V56" s="328">
        <f t="shared" si="13"/>
        <v>2</v>
      </c>
      <c r="W56" s="329">
        <f t="shared" si="14"/>
        <v>1</v>
      </c>
    </row>
    <row r="57" spans="1:23" ht="18" customHeight="1" x14ac:dyDescent="0.25">
      <c r="A57" s="361"/>
      <c r="B57" s="218" t="s">
        <v>316</v>
      </c>
      <c r="C57" s="218">
        <v>10.972</v>
      </c>
      <c r="D57" s="218">
        <v>9.1549999999999994</v>
      </c>
      <c r="E57" s="218">
        <v>2.4169999999999998</v>
      </c>
      <c r="F57" s="218">
        <v>12.723000000000001</v>
      </c>
      <c r="G57" s="218">
        <v>12.116</v>
      </c>
      <c r="H57" s="218">
        <v>5.5209999999999999</v>
      </c>
      <c r="I57" s="324">
        <f t="shared" si="9"/>
        <v>1</v>
      </c>
      <c r="J57" s="324">
        <f t="shared" si="10"/>
        <v>2</v>
      </c>
      <c r="K57" s="325">
        <f t="shared" si="11"/>
        <v>3</v>
      </c>
      <c r="M57" s="361"/>
      <c r="N57" s="352" t="s">
        <v>316</v>
      </c>
      <c r="O57" s="218">
        <v>1.796</v>
      </c>
      <c r="P57" s="218">
        <v>1.5940000000000001</v>
      </c>
      <c r="Q57" s="218">
        <v>0.91700000000000004</v>
      </c>
      <c r="R57" s="218">
        <v>4.609</v>
      </c>
      <c r="S57" s="218">
        <v>2.2490000000000001</v>
      </c>
      <c r="T57" s="218">
        <v>3.2629999999999999</v>
      </c>
      <c r="U57" s="324">
        <f t="shared" si="12"/>
        <v>1</v>
      </c>
      <c r="V57" s="324">
        <f t="shared" si="13"/>
        <v>2</v>
      </c>
      <c r="W57" s="325">
        <f t="shared" si="14"/>
        <v>3</v>
      </c>
    </row>
    <row r="58" spans="1:23" ht="18" customHeight="1" x14ac:dyDescent="0.25">
      <c r="A58" s="361"/>
      <c r="B58" s="218" t="s">
        <v>317</v>
      </c>
      <c r="C58" s="218">
        <v>6.31</v>
      </c>
      <c r="D58" s="218">
        <v>10.798</v>
      </c>
      <c r="E58" s="218">
        <v>3.9980000000000002</v>
      </c>
      <c r="F58" s="218">
        <v>7.806</v>
      </c>
      <c r="G58" s="218">
        <v>15.45</v>
      </c>
      <c r="H58" s="218">
        <v>6.0869999999999997</v>
      </c>
      <c r="I58" s="324">
        <f t="shared" si="9"/>
        <v>2</v>
      </c>
      <c r="J58" s="324">
        <f t="shared" si="10"/>
        <v>1</v>
      </c>
      <c r="K58" s="325">
        <f t="shared" si="11"/>
        <v>3</v>
      </c>
      <c r="M58" s="361"/>
      <c r="N58" s="352" t="s">
        <v>317</v>
      </c>
      <c r="O58" s="218">
        <v>1.6819999999999999</v>
      </c>
      <c r="P58" s="218">
        <v>1.0249999999999999</v>
      </c>
      <c r="Q58" s="218">
        <v>1.4590000000000001</v>
      </c>
      <c r="R58" s="218">
        <v>2.113</v>
      </c>
      <c r="S58" s="218">
        <v>4.0629999999999997</v>
      </c>
      <c r="T58" s="218">
        <v>1.986</v>
      </c>
      <c r="U58" s="324">
        <f t="shared" si="12"/>
        <v>1</v>
      </c>
      <c r="V58" s="324">
        <f t="shared" si="13"/>
        <v>3</v>
      </c>
      <c r="W58" s="325">
        <f t="shared" si="14"/>
        <v>2</v>
      </c>
    </row>
    <row r="59" spans="1:23" ht="18" customHeight="1" x14ac:dyDescent="0.25">
      <c r="A59" s="361"/>
      <c r="B59" s="218" t="s">
        <v>318</v>
      </c>
      <c r="C59" s="218">
        <v>12.236000000000001</v>
      </c>
      <c r="D59" s="218">
        <v>12.868</v>
      </c>
      <c r="E59" s="218">
        <v>2.0489999999999999</v>
      </c>
      <c r="F59" s="218">
        <v>13.167999999999999</v>
      </c>
      <c r="G59" s="218">
        <v>18.530999999999999</v>
      </c>
      <c r="H59" s="218">
        <v>3.9940000000000002</v>
      </c>
      <c r="I59" s="324">
        <f t="shared" si="9"/>
        <v>2</v>
      </c>
      <c r="J59" s="324">
        <f t="shared" si="10"/>
        <v>1</v>
      </c>
      <c r="K59" s="325">
        <f t="shared" si="11"/>
        <v>3</v>
      </c>
      <c r="M59" s="361"/>
      <c r="N59" s="352" t="s">
        <v>318</v>
      </c>
      <c r="O59" s="218">
        <v>1.788</v>
      </c>
      <c r="P59" s="218">
        <v>3.6269999999999998</v>
      </c>
      <c r="Q59" s="218">
        <v>1.0529999999999999</v>
      </c>
      <c r="R59" s="218">
        <v>3.98</v>
      </c>
      <c r="S59" s="218">
        <v>4.97</v>
      </c>
      <c r="T59" s="218">
        <v>1.7490000000000001</v>
      </c>
      <c r="U59" s="324">
        <f t="shared" si="12"/>
        <v>2</v>
      </c>
      <c r="V59" s="324">
        <f t="shared" si="13"/>
        <v>1</v>
      </c>
      <c r="W59" s="325">
        <f t="shared" si="14"/>
        <v>3</v>
      </c>
    </row>
    <row r="60" spans="1:23" ht="18" customHeight="1" thickBot="1" x14ac:dyDescent="0.3">
      <c r="A60" s="363"/>
      <c r="B60" s="224" t="s">
        <v>319</v>
      </c>
      <c r="C60" s="224">
        <v>11.887</v>
      </c>
      <c r="D60" s="224">
        <v>13.702999999999999</v>
      </c>
      <c r="E60" s="224">
        <v>2.44</v>
      </c>
      <c r="F60" s="224">
        <v>16.677</v>
      </c>
      <c r="G60" s="224">
        <v>21.623999999999999</v>
      </c>
      <c r="H60" s="224">
        <v>3.7679999999999998</v>
      </c>
      <c r="I60" s="326">
        <f t="shared" si="9"/>
        <v>2</v>
      </c>
      <c r="J60" s="326">
        <f t="shared" si="10"/>
        <v>1</v>
      </c>
      <c r="K60" s="327">
        <f t="shared" si="11"/>
        <v>3</v>
      </c>
      <c r="M60" s="363"/>
      <c r="N60" s="354" t="s">
        <v>319</v>
      </c>
      <c r="O60" s="224">
        <v>1.137</v>
      </c>
      <c r="P60" s="224">
        <v>3.5539999999999998</v>
      </c>
      <c r="Q60" s="224">
        <v>1.7110000000000001</v>
      </c>
      <c r="R60" s="224">
        <v>3.3330000000000002</v>
      </c>
      <c r="S60" s="224">
        <v>4.0579999999999998</v>
      </c>
      <c r="T60" s="224">
        <v>2.9359999999999999</v>
      </c>
      <c r="U60" s="326">
        <f t="shared" si="12"/>
        <v>3</v>
      </c>
      <c r="V60" s="326">
        <f t="shared" si="13"/>
        <v>1</v>
      </c>
      <c r="W60" s="327">
        <f t="shared" si="14"/>
        <v>2</v>
      </c>
    </row>
    <row r="61" spans="1:23" x14ac:dyDescent="0.25">
      <c r="M61" s="225"/>
    </row>
    <row r="62" spans="1:23" x14ac:dyDescent="0.25">
      <c r="M62" s="225"/>
    </row>
  </sheetData>
  <mergeCells count="36">
    <mergeCell ref="U3:W3"/>
    <mergeCell ref="U34:W34"/>
    <mergeCell ref="O4:Q4"/>
    <mergeCell ref="R4:T4"/>
    <mergeCell ref="A1:K2"/>
    <mergeCell ref="M1:W2"/>
    <mergeCell ref="A32:K33"/>
    <mergeCell ref="M32:W33"/>
    <mergeCell ref="M26:M30"/>
    <mergeCell ref="M16:M20"/>
    <mergeCell ref="M21:M25"/>
    <mergeCell ref="A26:A30"/>
    <mergeCell ref="F4:H4"/>
    <mergeCell ref="C4:E4"/>
    <mergeCell ref="A16:A20"/>
    <mergeCell ref="A21:A25"/>
    <mergeCell ref="A6:A10"/>
    <mergeCell ref="A11:A15"/>
    <mergeCell ref="M6:M10"/>
    <mergeCell ref="M11:M15"/>
    <mergeCell ref="I3:K3"/>
    <mergeCell ref="C35:E35"/>
    <mergeCell ref="F35:H35"/>
    <mergeCell ref="A47:A51"/>
    <mergeCell ref="O35:Q35"/>
    <mergeCell ref="R35:T35"/>
    <mergeCell ref="I34:K34"/>
    <mergeCell ref="A56:A60"/>
    <mergeCell ref="A37:A41"/>
    <mergeCell ref="A52:A55"/>
    <mergeCell ref="M52:M55"/>
    <mergeCell ref="M56:M60"/>
    <mergeCell ref="M37:M41"/>
    <mergeCell ref="A42:A46"/>
    <mergeCell ref="M42:M46"/>
    <mergeCell ref="M47:M51"/>
  </mergeCells>
  <phoneticPr fontId="116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Y625"/>
  <sheetViews>
    <sheetView topLeftCell="A13" zoomScale="73" zoomScaleNormal="55" workbookViewId="0">
      <selection activeCell="M5" sqref="M5:M7"/>
    </sheetView>
  </sheetViews>
  <sheetFormatPr baseColWidth="10" defaultColWidth="11.42578125" defaultRowHeight="15" x14ac:dyDescent="0.25"/>
  <cols>
    <col min="15" max="25" width="11.42578125" style="1"/>
  </cols>
  <sheetData>
    <row r="1" spans="1:15" x14ac:dyDescent="0.25">
      <c r="A1" s="311" t="s">
        <v>142</v>
      </c>
      <c r="B1" s="311"/>
      <c r="C1" s="311"/>
      <c r="D1" s="311"/>
      <c r="E1" s="311"/>
      <c r="F1" s="311"/>
      <c r="G1" s="311"/>
      <c r="H1" s="311"/>
      <c r="I1" s="311"/>
      <c r="J1" s="311"/>
      <c r="K1" s="311"/>
      <c r="L1" s="311"/>
      <c r="M1" s="311"/>
      <c r="N1" s="311"/>
    </row>
    <row r="2" spans="1:15" ht="15.75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  <c r="L2" s="312"/>
      <c r="M2" s="312"/>
      <c r="N2" s="312"/>
    </row>
    <row r="3" spans="1:15" s="1" customFormat="1" ht="15.75" thickTop="1" x14ac:dyDescent="0.25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  <c r="N3" s="23"/>
    </row>
    <row r="4" spans="1:15" s="1" customFormat="1" x14ac:dyDescent="0.25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 t="s">
        <v>1</v>
      </c>
      <c r="N4" s="23" t="s">
        <v>16</v>
      </c>
      <c r="O4" s="23" t="s">
        <v>17</v>
      </c>
    </row>
    <row r="5" spans="1:15" s="18" customFormat="1" x14ac:dyDescent="0.25">
      <c r="A5" s="21"/>
      <c r="B5" s="21"/>
      <c r="C5" s="21"/>
      <c r="D5" s="21"/>
      <c r="E5" s="21"/>
      <c r="F5" s="21"/>
      <c r="G5" s="21"/>
      <c r="H5" s="21"/>
      <c r="I5" s="21"/>
      <c r="L5" s="23" t="s">
        <v>270</v>
      </c>
      <c r="M5" s="34">
        <v>0.85</v>
      </c>
      <c r="N5" s="34">
        <v>0.89139999999999997</v>
      </c>
      <c r="O5" s="34">
        <v>0.84089999999999998</v>
      </c>
    </row>
    <row r="6" spans="1:15" s="18" customFormat="1" x14ac:dyDescent="0.25">
      <c r="A6" s="21"/>
      <c r="B6" s="21"/>
      <c r="C6" s="21"/>
      <c r="D6" s="21"/>
      <c r="E6" s="21"/>
      <c r="F6" s="21"/>
      <c r="G6" s="21"/>
      <c r="H6" s="21"/>
      <c r="I6" s="21"/>
      <c r="L6" s="23" t="s">
        <v>271</v>
      </c>
      <c r="M6" s="34">
        <v>0.14460000000000001</v>
      </c>
      <c r="N6" s="34">
        <v>0.1038</v>
      </c>
      <c r="O6" s="34">
        <v>0.14549999999999999</v>
      </c>
    </row>
    <row r="7" spans="1:15" s="18" customFormat="1" x14ac:dyDescent="0.25">
      <c r="A7" s="21"/>
      <c r="B7" s="21"/>
      <c r="C7" s="21"/>
      <c r="D7" s="21"/>
      <c r="E7" s="21"/>
      <c r="F7" s="21"/>
      <c r="G7" s="21"/>
      <c r="H7" s="21"/>
      <c r="I7" s="21"/>
      <c r="L7" s="23" t="s">
        <v>273</v>
      </c>
      <c r="M7" s="34">
        <v>5.4000000000000003E-3</v>
      </c>
      <c r="N7" s="34">
        <v>4.7999999999999996E-3</v>
      </c>
      <c r="O7" s="34">
        <v>1.3599999999999999E-2</v>
      </c>
    </row>
    <row r="8" spans="1:15" s="18" customFormat="1" x14ac:dyDescent="0.25">
      <c r="A8" s="21"/>
      <c r="B8" s="21"/>
      <c r="C8" s="21" t="s">
        <v>1</v>
      </c>
      <c r="D8" s="21" t="s">
        <v>16</v>
      </c>
      <c r="E8" s="21" t="s">
        <v>17</v>
      </c>
      <c r="F8" s="21"/>
      <c r="G8" s="21"/>
      <c r="H8" s="21"/>
      <c r="I8" s="21"/>
      <c r="L8" s="23" t="s">
        <v>272</v>
      </c>
      <c r="M8" s="34">
        <v>0</v>
      </c>
      <c r="N8" s="34">
        <v>0</v>
      </c>
      <c r="O8" s="34">
        <v>0</v>
      </c>
    </row>
    <row r="9" spans="1:15" s="18" customFormat="1" x14ac:dyDescent="0.25">
      <c r="A9" s="21"/>
      <c r="B9" s="21"/>
      <c r="C9" s="21">
        <v>-55.64</v>
      </c>
      <c r="D9" s="21">
        <v>-53.46</v>
      </c>
      <c r="E9" s="21">
        <v>-56.03</v>
      </c>
      <c r="F9" s="21"/>
      <c r="G9" s="21"/>
      <c r="H9" s="21"/>
      <c r="I9" s="21"/>
      <c r="L9" s="23" t="s">
        <v>189</v>
      </c>
      <c r="M9" s="34">
        <v>0</v>
      </c>
      <c r="N9" s="34">
        <v>0</v>
      </c>
      <c r="O9" s="34">
        <v>0</v>
      </c>
    </row>
    <row r="10" spans="1:15" s="18" customFormat="1" x14ac:dyDescent="0.25">
      <c r="A10" s="21"/>
      <c r="B10" s="21"/>
      <c r="C10" s="21"/>
      <c r="D10" s="21"/>
      <c r="E10" s="21"/>
      <c r="F10" s="21"/>
      <c r="G10" s="21"/>
      <c r="H10" s="21"/>
      <c r="I10" s="21"/>
      <c r="L10" s="23"/>
      <c r="M10" s="34"/>
      <c r="N10" s="34"/>
      <c r="O10" s="34"/>
    </row>
    <row r="11" spans="1:15" s="18" customFormat="1" x14ac:dyDescent="0.25">
      <c r="A11" s="21"/>
      <c r="B11" s="21"/>
      <c r="C11" s="21"/>
      <c r="D11" s="21"/>
      <c r="E11" s="21"/>
      <c r="F11" s="21"/>
      <c r="G11" s="21"/>
      <c r="H11" s="21"/>
      <c r="I11" s="21"/>
      <c r="L11" s="23"/>
    </row>
    <row r="12" spans="1:15" s="18" customFormat="1" x14ac:dyDescent="0.25">
      <c r="A12" s="21"/>
      <c r="B12" s="21"/>
      <c r="C12" s="21"/>
      <c r="D12" s="21"/>
      <c r="E12" s="21"/>
      <c r="F12" s="21"/>
      <c r="G12" s="21"/>
      <c r="H12" s="21"/>
      <c r="I12" s="21"/>
    </row>
    <row r="13" spans="1:15" s="18" customFormat="1" x14ac:dyDescent="0.25">
      <c r="C13" s="109"/>
      <c r="D13" s="109"/>
      <c r="E13" s="109"/>
    </row>
    <row r="14" spans="1:15" s="18" customFormat="1" x14ac:dyDescent="0.25"/>
    <row r="15" spans="1:15" s="18" customFormat="1" x14ac:dyDescent="0.25"/>
    <row r="16" spans="1:15" s="18" customFormat="1" x14ac:dyDescent="0.25"/>
    <row r="17" spans="11:22" s="1" customFormat="1" x14ac:dyDescent="0.25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 x14ac:dyDescent="0.25">
      <c r="K18" s="18"/>
      <c r="L18" s="18"/>
      <c r="M18" s="18" t="s">
        <v>1</v>
      </c>
      <c r="N18" s="18" t="s">
        <v>16</v>
      </c>
      <c r="O18" s="18" t="s">
        <v>17</v>
      </c>
      <c r="P18" s="18"/>
      <c r="Q18" s="18"/>
      <c r="R18" s="18"/>
      <c r="S18" s="18"/>
      <c r="T18" s="18"/>
      <c r="U18" s="18"/>
      <c r="V18" s="18"/>
    </row>
    <row r="19" spans="11:22" s="1" customFormat="1" x14ac:dyDescent="0.25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 x14ac:dyDescent="0.25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 x14ac:dyDescent="0.25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 x14ac:dyDescent="0.25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 x14ac:dyDescent="0.25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 x14ac:dyDescent="0.25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 x14ac:dyDescent="0.25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 x14ac:dyDescent="0.25"/>
    <row r="27" spans="11:22" s="1" customFormat="1" x14ac:dyDescent="0.25"/>
    <row r="28" spans="11:22" s="1" customFormat="1" x14ac:dyDescent="0.25"/>
    <row r="29" spans="11:22" s="1" customFormat="1" x14ac:dyDescent="0.25"/>
    <row r="30" spans="11:22" s="1" customFormat="1" x14ac:dyDescent="0.25"/>
    <row r="31" spans="11:22" s="1" customFormat="1" x14ac:dyDescent="0.25"/>
    <row r="32" spans="11:22" s="1" customFormat="1" x14ac:dyDescent="0.25"/>
    <row r="33" spans="11:20" s="1" customFormat="1" x14ac:dyDescent="0.25"/>
    <row r="34" spans="11:20" s="1" customFormat="1" x14ac:dyDescent="0.25"/>
    <row r="35" spans="11:20" s="1" customFormat="1" x14ac:dyDescent="0.25"/>
    <row r="36" spans="11:20" s="1" customFormat="1" x14ac:dyDescent="0.25"/>
    <row r="37" spans="11:20" s="1" customFormat="1" x14ac:dyDescent="0.25"/>
    <row r="38" spans="11:20" s="1" customFormat="1" x14ac:dyDescent="0.25"/>
    <row r="39" spans="11:20" s="1" customFormat="1" x14ac:dyDescent="0.25"/>
    <row r="40" spans="11:20" s="1" customFormat="1" x14ac:dyDescent="0.25"/>
    <row r="41" spans="11:20" s="1" customFormat="1" x14ac:dyDescent="0.25">
      <c r="K41" s="21"/>
      <c r="L41" s="21"/>
      <c r="M41" s="21"/>
      <c r="N41" s="21"/>
      <c r="O41" s="21"/>
      <c r="P41" s="21"/>
      <c r="Q41" s="21"/>
      <c r="R41" s="21"/>
      <c r="S41" s="21"/>
      <c r="T41" s="21"/>
    </row>
    <row r="42" spans="11:20" s="1" customFormat="1" x14ac:dyDescent="0.25">
      <c r="K42" s="21"/>
      <c r="L42" s="21"/>
      <c r="M42" s="21"/>
      <c r="N42" s="21"/>
      <c r="O42" s="21"/>
      <c r="P42" s="21"/>
      <c r="Q42" s="21"/>
      <c r="R42" s="21"/>
      <c r="S42" s="21"/>
      <c r="T42" s="21"/>
    </row>
    <row r="43" spans="11:20" s="1" customFormat="1" x14ac:dyDescent="0.25"/>
    <row r="44" spans="11:20" s="1" customFormat="1" x14ac:dyDescent="0.25">
      <c r="M44" s="21"/>
    </row>
    <row r="45" spans="11:20" s="1" customFormat="1" x14ac:dyDescent="0.25">
      <c r="M45" s="21"/>
    </row>
    <row r="46" spans="11:20" s="1" customFormat="1" x14ac:dyDescent="0.25">
      <c r="M46" s="21"/>
    </row>
    <row r="47" spans="11:20" s="1" customFormat="1" x14ac:dyDescent="0.25">
      <c r="M47" s="21"/>
    </row>
    <row r="48" spans="11:20" s="1" customFormat="1" x14ac:dyDescent="0.25">
      <c r="M48" s="21"/>
    </row>
    <row r="49" spans="13:13" s="1" customFormat="1" x14ac:dyDescent="0.25">
      <c r="M49" s="21"/>
    </row>
    <row r="50" spans="13:13" s="1" customFormat="1" x14ac:dyDescent="0.25">
      <c r="M50" s="21"/>
    </row>
    <row r="51" spans="13:13" s="1" customFormat="1" x14ac:dyDescent="0.25">
      <c r="M51" s="21"/>
    </row>
    <row r="52" spans="13:13" s="1" customFormat="1" x14ac:dyDescent="0.25">
      <c r="M52" s="21"/>
    </row>
    <row r="53" spans="13:13" s="1" customFormat="1" x14ac:dyDescent="0.25"/>
    <row r="54" spans="13:13" s="1" customFormat="1" x14ac:dyDescent="0.25"/>
    <row r="55" spans="13:13" s="1" customFormat="1" x14ac:dyDescent="0.25"/>
    <row r="56" spans="13:13" s="1" customFormat="1" x14ac:dyDescent="0.25"/>
    <row r="57" spans="13:13" s="1" customFormat="1" x14ac:dyDescent="0.25"/>
    <row r="58" spans="13:13" s="1" customFormat="1" x14ac:dyDescent="0.25"/>
    <row r="59" spans="13:13" s="1" customFormat="1" x14ac:dyDescent="0.25"/>
    <row r="60" spans="13:13" s="1" customFormat="1" x14ac:dyDescent="0.25"/>
    <row r="61" spans="13:13" s="1" customFormat="1" x14ac:dyDescent="0.25"/>
    <row r="62" spans="13:13" s="1" customFormat="1" x14ac:dyDescent="0.25"/>
    <row r="63" spans="13:13" s="1" customFormat="1" x14ac:dyDescent="0.25"/>
    <row r="64" spans="13:13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="1" customFormat="1" x14ac:dyDescent="0.25"/>
    <row r="130" s="1" customFormat="1" x14ac:dyDescent="0.25"/>
    <row r="131" s="1" customFormat="1" x14ac:dyDescent="0.25"/>
    <row r="132" s="1" customFormat="1" x14ac:dyDescent="0.25"/>
    <row r="133" s="1" customFormat="1" x14ac:dyDescent="0.25"/>
    <row r="134" s="1" customFormat="1" x14ac:dyDescent="0.25"/>
    <row r="135" s="1" customFormat="1" x14ac:dyDescent="0.25"/>
    <row r="136" s="1" customFormat="1" x14ac:dyDescent="0.25"/>
    <row r="137" s="1" customFormat="1" x14ac:dyDescent="0.25"/>
    <row r="138" s="1" customFormat="1" x14ac:dyDescent="0.25"/>
    <row r="139" s="1" customFormat="1" x14ac:dyDescent="0.25"/>
    <row r="140" s="1" customFormat="1" x14ac:dyDescent="0.25"/>
    <row r="141" s="1" customFormat="1" x14ac:dyDescent="0.25"/>
    <row r="142" s="1" customFormat="1" x14ac:dyDescent="0.25"/>
    <row r="143" s="1" customFormat="1" x14ac:dyDescent="0.25"/>
    <row r="144" s="1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  <row r="357" s="1" customFormat="1" x14ac:dyDescent="0.25"/>
    <row r="358" s="1" customFormat="1" x14ac:dyDescent="0.25"/>
    <row r="359" s="1" customFormat="1" x14ac:dyDescent="0.25"/>
    <row r="360" s="1" customFormat="1" x14ac:dyDescent="0.25"/>
    <row r="361" s="1" customFormat="1" x14ac:dyDescent="0.25"/>
    <row r="362" s="1" customFormat="1" x14ac:dyDescent="0.25"/>
    <row r="363" s="1" customFormat="1" x14ac:dyDescent="0.25"/>
    <row r="364" s="1" customFormat="1" x14ac:dyDescent="0.25"/>
    <row r="365" s="1" customFormat="1" x14ac:dyDescent="0.25"/>
    <row r="366" s="1" customFormat="1" x14ac:dyDescent="0.25"/>
    <row r="367" s="1" customFormat="1" x14ac:dyDescent="0.25"/>
    <row r="368" s="1" customFormat="1" x14ac:dyDescent="0.25"/>
    <row r="369" s="1" customFormat="1" x14ac:dyDescent="0.25"/>
    <row r="370" s="1" customFormat="1" x14ac:dyDescent="0.25"/>
    <row r="371" s="1" customFormat="1" x14ac:dyDescent="0.25"/>
    <row r="372" s="1" customFormat="1" x14ac:dyDescent="0.25"/>
    <row r="373" s="1" customFormat="1" x14ac:dyDescent="0.25"/>
    <row r="374" s="1" customFormat="1" x14ac:dyDescent="0.25"/>
    <row r="375" s="1" customFormat="1" x14ac:dyDescent="0.25"/>
    <row r="376" s="1" customFormat="1" x14ac:dyDescent="0.25"/>
    <row r="377" s="1" customFormat="1" x14ac:dyDescent="0.25"/>
    <row r="378" s="1" customFormat="1" x14ac:dyDescent="0.25"/>
    <row r="379" s="1" customFormat="1" x14ac:dyDescent="0.25"/>
    <row r="380" s="1" customFormat="1" x14ac:dyDescent="0.25"/>
    <row r="381" s="1" customFormat="1" x14ac:dyDescent="0.25"/>
    <row r="382" s="1" customFormat="1" x14ac:dyDescent="0.25"/>
    <row r="383" s="1" customFormat="1" x14ac:dyDescent="0.25"/>
    <row r="384" s="1" customFormat="1" x14ac:dyDescent="0.25"/>
    <row r="385" s="1" customFormat="1" x14ac:dyDescent="0.25"/>
    <row r="386" s="1" customFormat="1" x14ac:dyDescent="0.25"/>
    <row r="387" s="1" customFormat="1" x14ac:dyDescent="0.25"/>
    <row r="388" s="1" customFormat="1" x14ac:dyDescent="0.25"/>
    <row r="389" s="1" customFormat="1" x14ac:dyDescent="0.25"/>
    <row r="390" s="1" customFormat="1" x14ac:dyDescent="0.25"/>
    <row r="391" s="1" customFormat="1" x14ac:dyDescent="0.25"/>
    <row r="392" s="1" customFormat="1" x14ac:dyDescent="0.25"/>
    <row r="393" s="1" customFormat="1" x14ac:dyDescent="0.25"/>
    <row r="394" s="1" customFormat="1" x14ac:dyDescent="0.25"/>
    <row r="395" s="1" customFormat="1" x14ac:dyDescent="0.25"/>
    <row r="396" s="1" customFormat="1" x14ac:dyDescent="0.25"/>
    <row r="397" s="1" customFormat="1" x14ac:dyDescent="0.25"/>
    <row r="398" s="1" customFormat="1" x14ac:dyDescent="0.25"/>
    <row r="399" s="1" customFormat="1" x14ac:dyDescent="0.25"/>
    <row r="400" s="1" customFormat="1" x14ac:dyDescent="0.25"/>
    <row r="401" s="1" customFormat="1" x14ac:dyDescent="0.25"/>
    <row r="402" s="1" customFormat="1" x14ac:dyDescent="0.25"/>
    <row r="403" s="1" customFormat="1" x14ac:dyDescent="0.25"/>
    <row r="404" s="1" customFormat="1" x14ac:dyDescent="0.25"/>
    <row r="405" s="1" customFormat="1" x14ac:dyDescent="0.25"/>
    <row r="406" s="1" customFormat="1" x14ac:dyDescent="0.25"/>
    <row r="407" s="1" customFormat="1" x14ac:dyDescent="0.25"/>
    <row r="408" s="1" customFormat="1" x14ac:dyDescent="0.25"/>
    <row r="409" s="1" customFormat="1" x14ac:dyDescent="0.25"/>
    <row r="410" s="1" customFormat="1" x14ac:dyDescent="0.25"/>
    <row r="411" s="1" customFormat="1" x14ac:dyDescent="0.25"/>
    <row r="412" s="1" customFormat="1" x14ac:dyDescent="0.25"/>
    <row r="413" s="1" customFormat="1" x14ac:dyDescent="0.25"/>
    <row r="414" s="1" customFormat="1" x14ac:dyDescent="0.25"/>
    <row r="415" s="1" customFormat="1" x14ac:dyDescent="0.25"/>
    <row r="416" s="1" customFormat="1" x14ac:dyDescent="0.25"/>
    <row r="417" s="1" customFormat="1" x14ac:dyDescent="0.25"/>
    <row r="418" s="1" customFormat="1" x14ac:dyDescent="0.25"/>
    <row r="419" s="1" customFormat="1" x14ac:dyDescent="0.25"/>
    <row r="420" s="1" customFormat="1" x14ac:dyDescent="0.25"/>
    <row r="421" s="1" customFormat="1" x14ac:dyDescent="0.25"/>
    <row r="422" s="1" customFormat="1" x14ac:dyDescent="0.25"/>
    <row r="423" s="1" customFormat="1" x14ac:dyDescent="0.25"/>
    <row r="424" s="1" customFormat="1" x14ac:dyDescent="0.25"/>
    <row r="425" s="1" customFormat="1" x14ac:dyDescent="0.25"/>
    <row r="426" s="1" customFormat="1" x14ac:dyDescent="0.25"/>
    <row r="427" s="1" customFormat="1" x14ac:dyDescent="0.25"/>
    <row r="428" s="1" customFormat="1" x14ac:dyDescent="0.25"/>
    <row r="429" s="1" customFormat="1" x14ac:dyDescent="0.25"/>
    <row r="430" s="1" customFormat="1" x14ac:dyDescent="0.25"/>
    <row r="431" s="1" customFormat="1" x14ac:dyDescent="0.25"/>
    <row r="432" s="1" customFormat="1" x14ac:dyDescent="0.25"/>
    <row r="433" s="1" customFormat="1" x14ac:dyDescent="0.25"/>
    <row r="434" s="1" customFormat="1" x14ac:dyDescent="0.25"/>
    <row r="435" s="1" customFormat="1" x14ac:dyDescent="0.25"/>
    <row r="436" s="1" customFormat="1" x14ac:dyDescent="0.25"/>
    <row r="437" s="1" customFormat="1" x14ac:dyDescent="0.25"/>
    <row r="438" s="1" customFormat="1" x14ac:dyDescent="0.25"/>
    <row r="439" s="1" customFormat="1" x14ac:dyDescent="0.25"/>
    <row r="440" s="1" customFormat="1" x14ac:dyDescent="0.25"/>
    <row r="441" s="1" customFormat="1" x14ac:dyDescent="0.25"/>
    <row r="442" s="1" customFormat="1" x14ac:dyDescent="0.25"/>
    <row r="443" s="1" customFormat="1" x14ac:dyDescent="0.25"/>
    <row r="444" s="1" customFormat="1" x14ac:dyDescent="0.25"/>
    <row r="445" s="1" customFormat="1" x14ac:dyDescent="0.25"/>
    <row r="446" s="1" customFormat="1" x14ac:dyDescent="0.25"/>
    <row r="447" s="1" customFormat="1" x14ac:dyDescent="0.25"/>
    <row r="448" s="1" customFormat="1" x14ac:dyDescent="0.25"/>
    <row r="449" s="1" customFormat="1" x14ac:dyDescent="0.25"/>
    <row r="450" s="1" customFormat="1" x14ac:dyDescent="0.25"/>
    <row r="451" s="1" customFormat="1" x14ac:dyDescent="0.25"/>
    <row r="452" s="1" customFormat="1" x14ac:dyDescent="0.25"/>
    <row r="453" s="1" customFormat="1" x14ac:dyDescent="0.25"/>
    <row r="454" s="1" customFormat="1" x14ac:dyDescent="0.25"/>
    <row r="455" s="1" customFormat="1" x14ac:dyDescent="0.25"/>
    <row r="456" s="1" customFormat="1" x14ac:dyDescent="0.25"/>
    <row r="457" s="1" customFormat="1" x14ac:dyDescent="0.25"/>
    <row r="458" s="1" customFormat="1" x14ac:dyDescent="0.25"/>
    <row r="459" s="1" customFormat="1" x14ac:dyDescent="0.25"/>
    <row r="460" s="1" customFormat="1" x14ac:dyDescent="0.25"/>
    <row r="461" s="1" customFormat="1" x14ac:dyDescent="0.25"/>
    <row r="462" s="1" customFormat="1" x14ac:dyDescent="0.25"/>
    <row r="463" s="1" customFormat="1" x14ac:dyDescent="0.25"/>
    <row r="464" s="1" customFormat="1" x14ac:dyDescent="0.25"/>
    <row r="465" s="1" customFormat="1" x14ac:dyDescent="0.25"/>
    <row r="466" s="1" customFormat="1" x14ac:dyDescent="0.25"/>
    <row r="467" s="1" customFormat="1" x14ac:dyDescent="0.25"/>
    <row r="468" s="1" customFormat="1" x14ac:dyDescent="0.25"/>
    <row r="469" s="1" customFormat="1" x14ac:dyDescent="0.25"/>
    <row r="470" s="1" customFormat="1" x14ac:dyDescent="0.25"/>
    <row r="471" s="1" customFormat="1" x14ac:dyDescent="0.25"/>
    <row r="472" s="1" customFormat="1" x14ac:dyDescent="0.25"/>
    <row r="473" s="1" customFormat="1" x14ac:dyDescent="0.25"/>
    <row r="474" s="1" customFormat="1" x14ac:dyDescent="0.25"/>
    <row r="475" s="1" customFormat="1" x14ac:dyDescent="0.25"/>
    <row r="476" s="1" customFormat="1" x14ac:dyDescent="0.25"/>
    <row r="477" s="1" customFormat="1" x14ac:dyDescent="0.25"/>
    <row r="478" s="1" customFormat="1" x14ac:dyDescent="0.25"/>
    <row r="479" s="1" customFormat="1" x14ac:dyDescent="0.25"/>
    <row r="480" s="1" customFormat="1" x14ac:dyDescent="0.25"/>
    <row r="481" s="1" customFormat="1" x14ac:dyDescent="0.25"/>
    <row r="482" s="1" customFormat="1" x14ac:dyDescent="0.25"/>
    <row r="483" s="1" customFormat="1" x14ac:dyDescent="0.25"/>
    <row r="484" s="1" customFormat="1" x14ac:dyDescent="0.25"/>
    <row r="485" s="1" customFormat="1" x14ac:dyDescent="0.25"/>
    <row r="486" s="1" customFormat="1" x14ac:dyDescent="0.25"/>
    <row r="487" s="1" customFormat="1" x14ac:dyDescent="0.25"/>
    <row r="488" s="1" customFormat="1" x14ac:dyDescent="0.25"/>
    <row r="489" s="1" customFormat="1" x14ac:dyDescent="0.25"/>
    <row r="490" s="1" customFormat="1" x14ac:dyDescent="0.25"/>
    <row r="491" s="1" customFormat="1" x14ac:dyDescent="0.25"/>
    <row r="492" s="1" customFormat="1" x14ac:dyDescent="0.25"/>
    <row r="493" s="1" customFormat="1" x14ac:dyDescent="0.25"/>
    <row r="494" s="1" customFormat="1" x14ac:dyDescent="0.25"/>
    <row r="495" s="1" customFormat="1" x14ac:dyDescent="0.25"/>
    <row r="496" s="1" customFormat="1" x14ac:dyDescent="0.25"/>
    <row r="497" s="1" customFormat="1" x14ac:dyDescent="0.25"/>
    <row r="498" s="1" customFormat="1" x14ac:dyDescent="0.25"/>
    <row r="499" s="1" customFormat="1" x14ac:dyDescent="0.25"/>
    <row r="500" s="1" customFormat="1" x14ac:dyDescent="0.25"/>
    <row r="501" s="1" customFormat="1" x14ac:dyDescent="0.25"/>
    <row r="502" s="1" customFormat="1" x14ac:dyDescent="0.25"/>
    <row r="503" s="1" customFormat="1" x14ac:dyDescent="0.25"/>
    <row r="504" s="1" customFormat="1" x14ac:dyDescent="0.25"/>
    <row r="505" s="1" customFormat="1" x14ac:dyDescent="0.25"/>
    <row r="506" s="1" customFormat="1" x14ac:dyDescent="0.25"/>
    <row r="507" s="1" customFormat="1" x14ac:dyDescent="0.25"/>
    <row r="508" s="1" customFormat="1" x14ac:dyDescent="0.25"/>
    <row r="509" s="1" customFormat="1" x14ac:dyDescent="0.25"/>
    <row r="510" s="1" customFormat="1" x14ac:dyDescent="0.25"/>
    <row r="511" s="1" customFormat="1" x14ac:dyDescent="0.25"/>
    <row r="512" s="1" customFormat="1" x14ac:dyDescent="0.25"/>
    <row r="513" s="1" customFormat="1" x14ac:dyDescent="0.25"/>
    <row r="514" s="1" customFormat="1" x14ac:dyDescent="0.25"/>
    <row r="515" s="1" customFormat="1" x14ac:dyDescent="0.25"/>
    <row r="516" s="1" customFormat="1" x14ac:dyDescent="0.25"/>
    <row r="517" s="1" customFormat="1" x14ac:dyDescent="0.25"/>
    <row r="518" s="1" customFormat="1" x14ac:dyDescent="0.25"/>
    <row r="519" s="1" customFormat="1" x14ac:dyDescent="0.25"/>
    <row r="520" s="1" customFormat="1" x14ac:dyDescent="0.25"/>
    <row r="521" s="1" customFormat="1" x14ac:dyDescent="0.25"/>
    <row r="522" s="1" customFormat="1" x14ac:dyDescent="0.25"/>
    <row r="523" s="1" customFormat="1" x14ac:dyDescent="0.25"/>
    <row r="524" s="1" customFormat="1" x14ac:dyDescent="0.25"/>
    <row r="525" s="1" customFormat="1" x14ac:dyDescent="0.25"/>
    <row r="526" s="1" customFormat="1" x14ac:dyDescent="0.25"/>
    <row r="527" s="1" customFormat="1" x14ac:dyDescent="0.25"/>
    <row r="528" s="1" customFormat="1" x14ac:dyDescent="0.25"/>
    <row r="529" s="1" customFormat="1" x14ac:dyDescent="0.25"/>
    <row r="530" s="1" customFormat="1" x14ac:dyDescent="0.25"/>
    <row r="531" s="1" customFormat="1" x14ac:dyDescent="0.25"/>
    <row r="532" s="1" customFormat="1" x14ac:dyDescent="0.25"/>
    <row r="533" s="1" customFormat="1" x14ac:dyDescent="0.25"/>
    <row r="534" s="1" customFormat="1" x14ac:dyDescent="0.25"/>
    <row r="535" s="1" customFormat="1" x14ac:dyDescent="0.25"/>
    <row r="536" s="1" customFormat="1" x14ac:dyDescent="0.25"/>
    <row r="537" s="1" customFormat="1" x14ac:dyDescent="0.25"/>
    <row r="538" s="1" customFormat="1" x14ac:dyDescent="0.25"/>
    <row r="539" s="1" customFormat="1" x14ac:dyDescent="0.25"/>
    <row r="540" s="1" customFormat="1" x14ac:dyDescent="0.25"/>
    <row r="541" s="1" customFormat="1" x14ac:dyDescent="0.25"/>
    <row r="542" s="1" customFormat="1" x14ac:dyDescent="0.25"/>
    <row r="543" s="1" customFormat="1" x14ac:dyDescent="0.25"/>
    <row r="544" s="1" customFormat="1" x14ac:dyDescent="0.25"/>
    <row r="545" s="1" customFormat="1" x14ac:dyDescent="0.25"/>
    <row r="546" s="1" customFormat="1" x14ac:dyDescent="0.25"/>
    <row r="547" s="1" customFormat="1" x14ac:dyDescent="0.25"/>
    <row r="548" s="1" customFormat="1" x14ac:dyDescent="0.25"/>
    <row r="549" s="1" customFormat="1" x14ac:dyDescent="0.25"/>
    <row r="550" s="1" customFormat="1" x14ac:dyDescent="0.25"/>
    <row r="551" s="1" customFormat="1" x14ac:dyDescent="0.25"/>
    <row r="552" s="1" customFormat="1" x14ac:dyDescent="0.25"/>
    <row r="553" s="1" customFormat="1" x14ac:dyDescent="0.25"/>
    <row r="554" s="1" customFormat="1" x14ac:dyDescent="0.25"/>
    <row r="555" s="1" customFormat="1" x14ac:dyDescent="0.25"/>
    <row r="556" s="1" customFormat="1" x14ac:dyDescent="0.25"/>
    <row r="557" s="1" customFormat="1" x14ac:dyDescent="0.25"/>
    <row r="558" s="1" customFormat="1" x14ac:dyDescent="0.25"/>
    <row r="559" s="1" customFormat="1" x14ac:dyDescent="0.25"/>
    <row r="560" s="1" customFormat="1" x14ac:dyDescent="0.25"/>
    <row r="561" s="1" customFormat="1" x14ac:dyDescent="0.25"/>
    <row r="562" s="1" customFormat="1" x14ac:dyDescent="0.25"/>
    <row r="563" s="1" customFormat="1" x14ac:dyDescent="0.25"/>
    <row r="564" s="1" customFormat="1" x14ac:dyDescent="0.25"/>
    <row r="565" s="1" customFormat="1" x14ac:dyDescent="0.25"/>
    <row r="566" s="1" customFormat="1" x14ac:dyDescent="0.25"/>
    <row r="567" s="1" customFormat="1" x14ac:dyDescent="0.25"/>
    <row r="568" s="1" customFormat="1" x14ac:dyDescent="0.25"/>
    <row r="569" s="1" customFormat="1" x14ac:dyDescent="0.25"/>
    <row r="570" s="1" customFormat="1" x14ac:dyDescent="0.25"/>
    <row r="571" s="1" customFormat="1" x14ac:dyDescent="0.25"/>
    <row r="572" s="1" customFormat="1" x14ac:dyDescent="0.25"/>
    <row r="573" s="1" customFormat="1" x14ac:dyDescent="0.25"/>
    <row r="574" s="1" customFormat="1" x14ac:dyDescent="0.25"/>
    <row r="575" s="1" customFormat="1" x14ac:dyDescent="0.25"/>
    <row r="576" s="1" customFormat="1" x14ac:dyDescent="0.25"/>
    <row r="577" s="1" customFormat="1" x14ac:dyDescent="0.25"/>
    <row r="578" s="1" customFormat="1" x14ac:dyDescent="0.25"/>
    <row r="579" s="1" customFormat="1" x14ac:dyDescent="0.25"/>
    <row r="580" s="1" customFormat="1" x14ac:dyDescent="0.25"/>
    <row r="581" s="1" customFormat="1" x14ac:dyDescent="0.25"/>
    <row r="582" s="1" customFormat="1" x14ac:dyDescent="0.25"/>
    <row r="583" s="1" customFormat="1" x14ac:dyDescent="0.25"/>
    <row r="584" s="1" customFormat="1" x14ac:dyDescent="0.25"/>
    <row r="585" s="1" customFormat="1" x14ac:dyDescent="0.25"/>
    <row r="586" s="1" customFormat="1" x14ac:dyDescent="0.25"/>
    <row r="587" s="1" customFormat="1" x14ac:dyDescent="0.25"/>
    <row r="588" s="1" customFormat="1" x14ac:dyDescent="0.25"/>
    <row r="589" s="1" customFormat="1" x14ac:dyDescent="0.25"/>
    <row r="590" s="1" customFormat="1" x14ac:dyDescent="0.25"/>
    <row r="591" s="1" customFormat="1" x14ac:dyDescent="0.25"/>
    <row r="592" s="1" customFormat="1" x14ac:dyDescent="0.25"/>
    <row r="593" s="1" customFormat="1" x14ac:dyDescent="0.25"/>
    <row r="594" s="1" customFormat="1" x14ac:dyDescent="0.25"/>
    <row r="595" s="1" customFormat="1" x14ac:dyDescent="0.25"/>
    <row r="596" s="1" customFormat="1" x14ac:dyDescent="0.25"/>
    <row r="597" s="1" customFormat="1" x14ac:dyDescent="0.25"/>
    <row r="598" s="1" customFormat="1" x14ac:dyDescent="0.25"/>
    <row r="599" s="1" customFormat="1" x14ac:dyDescent="0.25"/>
    <row r="600" s="1" customFormat="1" x14ac:dyDescent="0.25"/>
    <row r="601" s="1" customFormat="1" x14ac:dyDescent="0.25"/>
    <row r="602" s="1" customFormat="1" x14ac:dyDescent="0.25"/>
    <row r="603" s="1" customFormat="1" x14ac:dyDescent="0.25"/>
    <row r="604" s="1" customFormat="1" x14ac:dyDescent="0.25"/>
    <row r="605" s="1" customFormat="1" x14ac:dyDescent="0.25"/>
    <row r="606" s="1" customFormat="1" x14ac:dyDescent="0.25"/>
    <row r="607" s="1" customFormat="1" x14ac:dyDescent="0.25"/>
    <row r="608" s="1" customFormat="1" x14ac:dyDescent="0.25"/>
    <row r="609" s="1" customFormat="1" x14ac:dyDescent="0.25"/>
    <row r="610" s="1" customFormat="1" x14ac:dyDescent="0.25"/>
    <row r="611" s="1" customFormat="1" x14ac:dyDescent="0.25"/>
    <row r="612" s="1" customFormat="1" x14ac:dyDescent="0.25"/>
    <row r="613" s="1" customFormat="1" x14ac:dyDescent="0.25"/>
    <row r="614" s="1" customFormat="1" x14ac:dyDescent="0.25"/>
    <row r="615" s="1" customFormat="1" x14ac:dyDescent="0.25"/>
    <row r="616" s="1" customFormat="1" x14ac:dyDescent="0.25"/>
    <row r="617" s="1" customFormat="1" x14ac:dyDescent="0.25"/>
    <row r="618" s="1" customFormat="1" x14ac:dyDescent="0.25"/>
    <row r="619" s="1" customFormat="1" x14ac:dyDescent="0.25"/>
    <row r="620" s="1" customFormat="1" x14ac:dyDescent="0.25"/>
    <row r="621" s="1" customFormat="1" x14ac:dyDescent="0.25"/>
    <row r="622" s="1" customFormat="1" x14ac:dyDescent="0.25"/>
    <row r="623" s="1" customFormat="1" x14ac:dyDescent="0.25"/>
    <row r="624" s="1" customFormat="1" x14ac:dyDescent="0.25"/>
    <row r="625" s="1" customFormat="1" x14ac:dyDescent="0.25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zoomScale="70" zoomScaleNormal="70" workbookViewId="0">
      <selection activeCell="AC28" sqref="AC28"/>
    </sheetView>
  </sheetViews>
  <sheetFormatPr baseColWidth="10" defaultColWidth="11.42578125" defaultRowHeight="15" x14ac:dyDescent="0.25"/>
  <cols>
    <col min="15" max="44" width="11.42578125" style="1"/>
  </cols>
  <sheetData>
    <row r="1" spans="1:18" ht="15.75" thickBot="1" x14ac:dyDescent="0.3">
      <c r="A1" s="312" t="s">
        <v>176</v>
      </c>
      <c r="B1" s="312"/>
      <c r="C1" s="312"/>
      <c r="D1" s="312"/>
      <c r="E1" s="312"/>
      <c r="F1" s="312"/>
      <c r="G1" s="312"/>
      <c r="H1" s="312"/>
      <c r="I1" s="312"/>
      <c r="J1" s="312"/>
      <c r="K1" s="312"/>
      <c r="L1" s="312"/>
    </row>
    <row r="2" spans="1:18" ht="19.5" customHeight="1" thickTop="1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  <c r="L2" s="312"/>
      <c r="M2" s="1"/>
      <c r="N2" s="1"/>
    </row>
    <row r="3" spans="1:18" s="1" customFormat="1" ht="15.75" thickTop="1" x14ac:dyDescent="0.25"/>
    <row r="4" spans="1:18" s="1" customFormat="1" x14ac:dyDescent="0.25"/>
    <row r="5" spans="1:18" s="1" customFormat="1" x14ac:dyDescent="0.25">
      <c r="C5" s="163"/>
      <c r="D5" s="163"/>
      <c r="E5" s="163"/>
      <c r="F5" s="163"/>
      <c r="G5" s="18"/>
      <c r="K5" s="21"/>
      <c r="L5" s="21" t="s">
        <v>1</v>
      </c>
      <c r="M5" s="21" t="s">
        <v>16</v>
      </c>
      <c r="N5" s="21" t="s">
        <v>17</v>
      </c>
      <c r="O5" s="21"/>
      <c r="P5" s="21"/>
      <c r="Q5" s="21"/>
      <c r="R5" s="21"/>
    </row>
    <row r="6" spans="1:18" s="1" customFormat="1" x14ac:dyDescent="0.25">
      <c r="C6" s="163"/>
      <c r="D6" s="163"/>
      <c r="E6" s="163"/>
      <c r="F6" s="163"/>
      <c r="G6" s="18"/>
      <c r="K6" s="23" t="s">
        <v>274</v>
      </c>
      <c r="L6" s="32">
        <v>0.62260000000000004</v>
      </c>
      <c r="M6" s="32">
        <v>0.628</v>
      </c>
      <c r="N6" s="32">
        <v>0.44009999999999999</v>
      </c>
      <c r="O6" s="21"/>
      <c r="P6" s="21"/>
      <c r="Q6" s="21"/>
      <c r="R6" s="21"/>
    </row>
    <row r="7" spans="1:18" s="1" customFormat="1" x14ac:dyDescent="0.25">
      <c r="C7" s="163"/>
      <c r="D7" s="164"/>
      <c r="E7" s="164"/>
      <c r="F7" s="164"/>
      <c r="G7" s="18"/>
      <c r="K7" s="23" t="s">
        <v>275</v>
      </c>
      <c r="L7" s="32">
        <v>0.34820000000000001</v>
      </c>
      <c r="M7" s="32">
        <v>0.3362</v>
      </c>
      <c r="N7" s="32">
        <v>0.4642</v>
      </c>
      <c r="O7" s="21"/>
      <c r="P7" s="21"/>
      <c r="Q7" s="21"/>
      <c r="R7" s="21"/>
    </row>
    <row r="8" spans="1:18" s="1" customFormat="1" x14ac:dyDescent="0.25">
      <c r="C8" s="163"/>
      <c r="D8" s="163"/>
      <c r="E8" s="163"/>
      <c r="F8" s="163"/>
      <c r="G8" s="18"/>
      <c r="K8" s="23" t="s">
        <v>190</v>
      </c>
      <c r="L8" s="32">
        <v>2.9100000000000001E-2</v>
      </c>
      <c r="M8" s="32">
        <v>3.5000000000000003E-2</v>
      </c>
      <c r="N8" s="32">
        <v>9.2999999999999999E-2</v>
      </c>
      <c r="O8" s="21"/>
      <c r="P8" s="21"/>
      <c r="Q8" s="21"/>
      <c r="R8" s="21"/>
    </row>
    <row r="9" spans="1:18" s="1" customFormat="1" x14ac:dyDescent="0.25">
      <c r="C9" s="23"/>
      <c r="D9" s="23"/>
      <c r="E9" s="23"/>
      <c r="F9" s="23"/>
      <c r="G9" s="18"/>
      <c r="K9" s="23" t="s">
        <v>191</v>
      </c>
      <c r="L9" s="32">
        <v>1E-4</v>
      </c>
      <c r="M9" s="32">
        <v>8.0000000000000004E-4</v>
      </c>
      <c r="N9" s="32">
        <v>2.5999999999999999E-3</v>
      </c>
      <c r="O9" s="21"/>
      <c r="P9" s="21"/>
      <c r="Q9" s="21"/>
      <c r="R9" s="21"/>
    </row>
    <row r="10" spans="1:18" s="1" customFormat="1" x14ac:dyDescent="0.25">
      <c r="C10" s="23"/>
      <c r="D10" s="23"/>
      <c r="E10" s="23"/>
      <c r="F10" s="23"/>
      <c r="K10" s="23" t="s">
        <v>276</v>
      </c>
      <c r="L10" s="32">
        <v>0</v>
      </c>
      <c r="M10" s="32">
        <v>0</v>
      </c>
      <c r="N10" s="32">
        <v>0</v>
      </c>
      <c r="O10" s="21"/>
      <c r="P10" s="21"/>
      <c r="Q10" s="21"/>
      <c r="R10" s="21"/>
    </row>
    <row r="11" spans="1:18" s="1" customFormat="1" x14ac:dyDescent="0.25">
      <c r="K11" s="21"/>
      <c r="L11" s="21"/>
      <c r="M11" s="21"/>
      <c r="N11" s="21"/>
      <c r="O11" s="21"/>
      <c r="P11" s="21"/>
      <c r="Q11" s="21"/>
      <c r="R11" s="21"/>
    </row>
    <row r="12" spans="1:18" s="1" customFormat="1" x14ac:dyDescent="0.25">
      <c r="K12" s="21"/>
      <c r="L12" s="21"/>
      <c r="M12" s="21"/>
      <c r="N12" s="21"/>
      <c r="O12" s="21"/>
      <c r="P12" s="21"/>
      <c r="Q12" s="21"/>
      <c r="R12" s="21"/>
    </row>
    <row r="13" spans="1:18" s="1" customFormat="1" x14ac:dyDescent="0.25">
      <c r="K13" s="21"/>
      <c r="L13" s="21"/>
      <c r="M13" s="21"/>
      <c r="N13" s="21"/>
      <c r="O13" s="21"/>
      <c r="P13" s="21"/>
      <c r="Q13" s="21"/>
      <c r="R13" s="21"/>
    </row>
    <row r="14" spans="1:18" s="1" customFormat="1" x14ac:dyDescent="0.25">
      <c r="K14" s="21"/>
      <c r="L14" s="21"/>
      <c r="M14" s="21"/>
      <c r="N14" s="21"/>
      <c r="O14" s="21"/>
      <c r="P14" s="21"/>
      <c r="Q14" s="21"/>
      <c r="R14" s="21"/>
    </row>
    <row r="15" spans="1:18" s="1" customFormat="1" x14ac:dyDescent="0.25">
      <c r="C15" s="23" t="s">
        <v>1</v>
      </c>
      <c r="D15" s="23" t="s">
        <v>16</v>
      </c>
      <c r="E15" s="23" t="s">
        <v>17</v>
      </c>
      <c r="K15" s="21"/>
      <c r="L15" s="21"/>
      <c r="M15" s="21"/>
      <c r="N15" s="21"/>
      <c r="O15" s="21"/>
      <c r="P15" s="21"/>
      <c r="Q15" s="21"/>
      <c r="R15" s="21"/>
    </row>
    <row r="16" spans="1:18" s="1" customFormat="1" x14ac:dyDescent="0.25">
      <c r="C16" s="23">
        <v>-61.07</v>
      </c>
      <c r="D16" s="23">
        <v>-60.53</v>
      </c>
      <c r="E16" s="23">
        <v>-65.5</v>
      </c>
      <c r="K16" s="21"/>
      <c r="L16" s="21"/>
      <c r="M16" s="21"/>
      <c r="N16" s="21"/>
      <c r="O16" s="21"/>
      <c r="P16" s="21"/>
      <c r="Q16" s="21"/>
      <c r="R16" s="21"/>
    </row>
    <row r="17" s="1" customFormat="1" x14ac:dyDescent="0.25"/>
    <row r="18" s="1" customFormat="1" x14ac:dyDescent="0.25"/>
    <row r="19" s="1" customFormat="1" x14ac:dyDescent="0.25"/>
    <row r="20" s="1" customFormat="1" x14ac:dyDescent="0.25"/>
    <row r="21" s="1" customFormat="1" x14ac:dyDescent="0.25"/>
    <row r="22" s="1" customFormat="1" x14ac:dyDescent="0.25"/>
    <row r="23" s="1" customFormat="1" x14ac:dyDescent="0.25"/>
    <row r="24" s="1" customFormat="1" x14ac:dyDescent="0.25"/>
    <row r="25" s="1" customFormat="1" x14ac:dyDescent="0.25"/>
    <row r="26" s="1" customFormat="1" x14ac:dyDescent="0.25"/>
    <row r="27" s="1" customFormat="1" x14ac:dyDescent="0.25"/>
    <row r="28" s="1" customFormat="1" x14ac:dyDescent="0.25"/>
    <row r="29" s="1" customFormat="1" x14ac:dyDescent="0.25"/>
    <row r="30" s="1" customFormat="1" x14ac:dyDescent="0.25"/>
    <row r="31" s="1" customFormat="1" x14ac:dyDescent="0.25"/>
    <row r="32" s="1" customFormat="1" x14ac:dyDescent="0.25"/>
    <row r="33" s="1" customFormat="1" x14ac:dyDescent="0.25"/>
    <row r="34" s="1" customFormat="1" x14ac:dyDescent="0.25"/>
    <row r="35" s="1" customFormat="1" x14ac:dyDescent="0.25"/>
    <row r="36" s="1" customFormat="1" x14ac:dyDescent="0.25"/>
    <row r="37" s="1" customFormat="1" x14ac:dyDescent="0.25"/>
    <row r="38" s="1" customFormat="1" x14ac:dyDescent="0.25"/>
    <row r="39" s="1" customFormat="1" x14ac:dyDescent="0.25"/>
    <row r="40" s="1" customFormat="1" x14ac:dyDescent="0.25"/>
    <row r="41" s="1" customFormat="1" x14ac:dyDescent="0.25"/>
    <row r="42" s="1" customFormat="1" x14ac:dyDescent="0.25"/>
    <row r="43" s="1" customFormat="1" x14ac:dyDescent="0.25"/>
    <row r="44" s="1" customFormat="1" x14ac:dyDescent="0.25"/>
    <row r="45" s="1" customFormat="1" x14ac:dyDescent="0.25"/>
    <row r="46" s="1" customFormat="1" x14ac:dyDescent="0.25"/>
    <row r="47" s="1" customFormat="1" x14ac:dyDescent="0.25"/>
    <row r="48" s="1" customFormat="1" x14ac:dyDescent="0.25"/>
    <row r="49" s="1" customFormat="1" x14ac:dyDescent="0.25"/>
    <row r="50" s="1" customFormat="1" x14ac:dyDescent="0.25"/>
    <row r="51" s="1" customFormat="1" x14ac:dyDescent="0.25"/>
    <row r="52" s="1" customFormat="1" x14ac:dyDescent="0.25"/>
    <row r="53" s="1" customFormat="1" x14ac:dyDescent="0.25"/>
    <row r="54" s="1" customFormat="1" x14ac:dyDescent="0.25"/>
    <row r="55" s="1" customFormat="1" x14ac:dyDescent="0.25"/>
    <row r="56" s="1" customFormat="1" x14ac:dyDescent="0.25"/>
    <row r="57" s="1" customFormat="1" x14ac:dyDescent="0.25"/>
    <row r="58" s="1" customFormat="1" x14ac:dyDescent="0.25"/>
    <row r="59" s="1" customFormat="1" x14ac:dyDescent="0.25"/>
    <row r="60" s="1" customFormat="1" x14ac:dyDescent="0.25"/>
    <row r="61" s="1" customFormat="1" x14ac:dyDescent="0.25"/>
    <row r="62" s="1" customFormat="1" x14ac:dyDescent="0.25"/>
    <row r="63" s="1" customFormat="1" x14ac:dyDescent="0.25"/>
    <row r="64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="1" customFormat="1" x14ac:dyDescent="0.25"/>
    <row r="130" s="1" customFormat="1" x14ac:dyDescent="0.25"/>
    <row r="131" s="1" customFormat="1" x14ac:dyDescent="0.25"/>
    <row r="132" s="1" customFormat="1" x14ac:dyDescent="0.25"/>
    <row r="133" s="1" customFormat="1" x14ac:dyDescent="0.25"/>
    <row r="134" s="1" customFormat="1" x14ac:dyDescent="0.25"/>
    <row r="135" s="1" customFormat="1" x14ac:dyDescent="0.25"/>
    <row r="136" s="1" customFormat="1" x14ac:dyDescent="0.25"/>
    <row r="137" s="1" customFormat="1" x14ac:dyDescent="0.25"/>
    <row r="138" s="1" customFormat="1" x14ac:dyDescent="0.25"/>
    <row r="139" s="1" customFormat="1" x14ac:dyDescent="0.25"/>
    <row r="140" s="1" customFormat="1" x14ac:dyDescent="0.25"/>
    <row r="141" s="1" customFormat="1" x14ac:dyDescent="0.25"/>
    <row r="142" s="1" customFormat="1" x14ac:dyDescent="0.25"/>
    <row r="143" s="1" customFormat="1" x14ac:dyDescent="0.25"/>
    <row r="144" s="1" customFormat="1" x14ac:dyDescent="0.25"/>
    <row r="145" s="1" customFormat="1" x14ac:dyDescent="0.25"/>
    <row r="146" s="1" customFormat="1" x14ac:dyDescent="0.25"/>
    <row r="147" s="1" customFormat="1" x14ac:dyDescent="0.25"/>
    <row r="148" s="1" customFormat="1" x14ac:dyDescent="0.25"/>
    <row r="149" s="1" customFormat="1" x14ac:dyDescent="0.25"/>
    <row r="150" s="1" customFormat="1" x14ac:dyDescent="0.25"/>
    <row r="151" s="1" customFormat="1" x14ac:dyDescent="0.25"/>
    <row r="152" s="1" customFormat="1" x14ac:dyDescent="0.25"/>
    <row r="153" s="1" customFormat="1" x14ac:dyDescent="0.25"/>
    <row r="154" s="1" customFormat="1" x14ac:dyDescent="0.25"/>
    <row r="155" s="1" customFormat="1" x14ac:dyDescent="0.25"/>
    <row r="156" s="1" customFormat="1" x14ac:dyDescent="0.25"/>
    <row r="157" s="1" customFormat="1" x14ac:dyDescent="0.25"/>
    <row r="158" s="1" customFormat="1" x14ac:dyDescent="0.25"/>
    <row r="159" s="1" customFormat="1" x14ac:dyDescent="0.25"/>
    <row r="160" s="1" customFormat="1" x14ac:dyDescent="0.25"/>
    <row r="161" s="1" customFormat="1" x14ac:dyDescent="0.25"/>
    <row r="162" s="1" customFormat="1" x14ac:dyDescent="0.25"/>
    <row r="163" s="1" customFormat="1" x14ac:dyDescent="0.25"/>
    <row r="164" s="1" customFormat="1" x14ac:dyDescent="0.25"/>
    <row r="165" s="1" customFormat="1" x14ac:dyDescent="0.25"/>
    <row r="166" s="1" customFormat="1" x14ac:dyDescent="0.25"/>
    <row r="167" s="1" customFormat="1" x14ac:dyDescent="0.25"/>
    <row r="168" s="1" customFormat="1" x14ac:dyDescent="0.25"/>
    <row r="169" s="1" customFormat="1" x14ac:dyDescent="0.25"/>
    <row r="170" s="1" customFormat="1" x14ac:dyDescent="0.25"/>
    <row r="171" s="1" customFormat="1" x14ac:dyDescent="0.25"/>
    <row r="172" s="1" customFormat="1" x14ac:dyDescent="0.25"/>
    <row r="173" s="1" customFormat="1" x14ac:dyDescent="0.25"/>
    <row r="174" s="1" customFormat="1" x14ac:dyDescent="0.25"/>
    <row r="175" s="1" customFormat="1" x14ac:dyDescent="0.25"/>
    <row r="176" s="1" customFormat="1" x14ac:dyDescent="0.25"/>
    <row r="177" s="1" customFormat="1" x14ac:dyDescent="0.25"/>
    <row r="178" s="1" customFormat="1" x14ac:dyDescent="0.25"/>
    <row r="179" s="1" customFormat="1" x14ac:dyDescent="0.25"/>
    <row r="180" s="1" customFormat="1" x14ac:dyDescent="0.25"/>
    <row r="181" s="1" customFormat="1" x14ac:dyDescent="0.25"/>
    <row r="182" s="1" customFormat="1" x14ac:dyDescent="0.25"/>
    <row r="183" s="1" customFormat="1" x14ac:dyDescent="0.25"/>
    <row r="184" s="1" customFormat="1" x14ac:dyDescent="0.25"/>
    <row r="185" s="1" customFormat="1" x14ac:dyDescent="0.25"/>
    <row r="186" s="1" customFormat="1" x14ac:dyDescent="0.25"/>
    <row r="187" s="1" customFormat="1" x14ac:dyDescent="0.25"/>
    <row r="188" s="1" customFormat="1" x14ac:dyDescent="0.25"/>
    <row r="189" s="1" customFormat="1" x14ac:dyDescent="0.25"/>
    <row r="190" s="1" customFormat="1" x14ac:dyDescent="0.25"/>
    <row r="191" s="1" customFormat="1" x14ac:dyDescent="0.25"/>
    <row r="192" s="1" customFormat="1" x14ac:dyDescent="0.25"/>
    <row r="193" s="1" customFormat="1" x14ac:dyDescent="0.25"/>
    <row r="194" s="1" customFormat="1" x14ac:dyDescent="0.25"/>
    <row r="195" s="1" customFormat="1" x14ac:dyDescent="0.25"/>
    <row r="196" s="1" customFormat="1" x14ac:dyDescent="0.25"/>
    <row r="197" s="1" customFormat="1" x14ac:dyDescent="0.25"/>
    <row r="198" s="1" customFormat="1" x14ac:dyDescent="0.25"/>
    <row r="199" s="1" customFormat="1" x14ac:dyDescent="0.25"/>
    <row r="200" s="1" customFormat="1" x14ac:dyDescent="0.25"/>
    <row r="201" s="1" customFormat="1" x14ac:dyDescent="0.25"/>
    <row r="202" s="1" customFormat="1" x14ac:dyDescent="0.25"/>
    <row r="203" s="1" customFormat="1" x14ac:dyDescent="0.25"/>
    <row r="204" s="1" customFormat="1" x14ac:dyDescent="0.25"/>
    <row r="205" s="1" customFormat="1" x14ac:dyDescent="0.25"/>
    <row r="206" s="1" customFormat="1" x14ac:dyDescent="0.25"/>
    <row r="207" s="1" customFormat="1" x14ac:dyDescent="0.25"/>
    <row r="208" s="1" customFormat="1" x14ac:dyDescent="0.25"/>
    <row r="209" s="1" customFormat="1" x14ac:dyDescent="0.25"/>
    <row r="210" s="1" customFormat="1" x14ac:dyDescent="0.25"/>
    <row r="211" s="1" customFormat="1" x14ac:dyDescent="0.25"/>
    <row r="212" s="1" customFormat="1" x14ac:dyDescent="0.25"/>
    <row r="213" s="1" customFormat="1" x14ac:dyDescent="0.25"/>
    <row r="214" s="1" customFormat="1" x14ac:dyDescent="0.25"/>
    <row r="215" s="1" customFormat="1" x14ac:dyDescent="0.25"/>
    <row r="216" s="1" customFormat="1" x14ac:dyDescent="0.25"/>
    <row r="217" s="1" customFormat="1" x14ac:dyDescent="0.25"/>
    <row r="218" s="1" customFormat="1" x14ac:dyDescent="0.25"/>
    <row r="219" s="1" customFormat="1" x14ac:dyDescent="0.25"/>
    <row r="220" s="1" customFormat="1" x14ac:dyDescent="0.25"/>
    <row r="221" s="1" customFormat="1" x14ac:dyDescent="0.25"/>
    <row r="222" s="1" customFormat="1" x14ac:dyDescent="0.25"/>
    <row r="223" s="1" customFormat="1" x14ac:dyDescent="0.25"/>
    <row r="224" s="1" customFormat="1" x14ac:dyDescent="0.25"/>
    <row r="225" s="1" customFormat="1" x14ac:dyDescent="0.25"/>
    <row r="226" s="1" customFormat="1" x14ac:dyDescent="0.25"/>
    <row r="227" s="1" customFormat="1" x14ac:dyDescent="0.25"/>
    <row r="228" s="1" customFormat="1" x14ac:dyDescent="0.25"/>
    <row r="229" s="1" customFormat="1" x14ac:dyDescent="0.25"/>
    <row r="230" s="1" customFormat="1" x14ac:dyDescent="0.25"/>
    <row r="231" s="1" customFormat="1" x14ac:dyDescent="0.25"/>
    <row r="232" s="1" customFormat="1" x14ac:dyDescent="0.25"/>
    <row r="233" s="1" customFormat="1" x14ac:dyDescent="0.25"/>
    <row r="234" s="1" customFormat="1" x14ac:dyDescent="0.25"/>
    <row r="235" s="1" customFormat="1" x14ac:dyDescent="0.25"/>
    <row r="236" s="1" customFormat="1" x14ac:dyDescent="0.25"/>
    <row r="237" s="1" customFormat="1" x14ac:dyDescent="0.25"/>
    <row r="238" s="1" customFormat="1" x14ac:dyDescent="0.25"/>
    <row r="239" s="1" customFormat="1" x14ac:dyDescent="0.25"/>
    <row r="240" s="1" customFormat="1" x14ac:dyDescent="0.25"/>
    <row r="241" s="1" customFormat="1" x14ac:dyDescent="0.25"/>
    <row r="242" s="1" customFormat="1" x14ac:dyDescent="0.25"/>
    <row r="243" s="1" customFormat="1" x14ac:dyDescent="0.25"/>
    <row r="244" s="1" customFormat="1" x14ac:dyDescent="0.25"/>
    <row r="245" s="1" customFormat="1" x14ac:dyDescent="0.25"/>
    <row r="246" s="1" customFormat="1" x14ac:dyDescent="0.25"/>
    <row r="247" s="1" customFormat="1" x14ac:dyDescent="0.25"/>
    <row r="248" s="1" customFormat="1" x14ac:dyDescent="0.25"/>
    <row r="249" s="1" customFormat="1" x14ac:dyDescent="0.25"/>
    <row r="250" s="1" customFormat="1" x14ac:dyDescent="0.25"/>
    <row r="251" s="1" customFormat="1" x14ac:dyDescent="0.25"/>
    <row r="252" s="1" customFormat="1" x14ac:dyDescent="0.25"/>
    <row r="253" s="1" customFormat="1" x14ac:dyDescent="0.25"/>
    <row r="254" s="1" customFormat="1" x14ac:dyDescent="0.25"/>
    <row r="255" s="1" customFormat="1" x14ac:dyDescent="0.25"/>
    <row r="256" s="1" customFormat="1" x14ac:dyDescent="0.25"/>
    <row r="257" s="1" customFormat="1" x14ac:dyDescent="0.25"/>
    <row r="258" s="1" customFormat="1" x14ac:dyDescent="0.25"/>
    <row r="259" s="1" customFormat="1" x14ac:dyDescent="0.25"/>
    <row r="260" s="1" customFormat="1" x14ac:dyDescent="0.25"/>
    <row r="261" s="1" customFormat="1" x14ac:dyDescent="0.25"/>
    <row r="262" s="1" customFormat="1" x14ac:dyDescent="0.25"/>
    <row r="263" s="1" customFormat="1" x14ac:dyDescent="0.25"/>
    <row r="264" s="1" customFormat="1" x14ac:dyDescent="0.25"/>
    <row r="265" s="1" customFormat="1" x14ac:dyDescent="0.25"/>
    <row r="266" s="1" customFormat="1" x14ac:dyDescent="0.25"/>
    <row r="267" s="1" customFormat="1" x14ac:dyDescent="0.25"/>
    <row r="268" s="1" customFormat="1" x14ac:dyDescent="0.25"/>
    <row r="269" s="1" customFormat="1" x14ac:dyDescent="0.25"/>
    <row r="270" s="1" customFormat="1" x14ac:dyDescent="0.25"/>
    <row r="271" s="1" customFormat="1" x14ac:dyDescent="0.25"/>
    <row r="272" s="1" customFormat="1" x14ac:dyDescent="0.25"/>
    <row r="273" s="1" customFormat="1" x14ac:dyDescent="0.25"/>
    <row r="274" s="1" customFormat="1" x14ac:dyDescent="0.25"/>
    <row r="275" s="1" customFormat="1" x14ac:dyDescent="0.25"/>
    <row r="276" s="1" customFormat="1" x14ac:dyDescent="0.25"/>
    <row r="277" s="1" customFormat="1" x14ac:dyDescent="0.25"/>
    <row r="278" s="1" customFormat="1" x14ac:dyDescent="0.25"/>
    <row r="279" s="1" customFormat="1" x14ac:dyDescent="0.25"/>
    <row r="280" s="1" customFormat="1" x14ac:dyDescent="0.25"/>
    <row r="281" s="1" customFormat="1" x14ac:dyDescent="0.25"/>
    <row r="282" s="1" customFormat="1" x14ac:dyDescent="0.25"/>
    <row r="283" s="1" customFormat="1" x14ac:dyDescent="0.25"/>
    <row r="284" s="1" customFormat="1" x14ac:dyDescent="0.25"/>
    <row r="285" s="1" customFormat="1" x14ac:dyDescent="0.25"/>
    <row r="286" s="1" customFormat="1" x14ac:dyDescent="0.25"/>
    <row r="287" s="1" customFormat="1" x14ac:dyDescent="0.25"/>
    <row r="288" s="1" customFormat="1" x14ac:dyDescent="0.25"/>
    <row r="289" s="1" customFormat="1" x14ac:dyDescent="0.25"/>
    <row r="290" s="1" customFormat="1" x14ac:dyDescent="0.25"/>
    <row r="291" s="1" customFormat="1" x14ac:dyDescent="0.25"/>
    <row r="292" s="1" customFormat="1" x14ac:dyDescent="0.25"/>
    <row r="293" s="1" customFormat="1" x14ac:dyDescent="0.25"/>
    <row r="294" s="1" customFormat="1" x14ac:dyDescent="0.25"/>
    <row r="295" s="1" customFormat="1" x14ac:dyDescent="0.25"/>
    <row r="296" s="1" customFormat="1" x14ac:dyDescent="0.25"/>
    <row r="297" s="1" customFormat="1" x14ac:dyDescent="0.25"/>
    <row r="298" s="1" customFormat="1" x14ac:dyDescent="0.25"/>
    <row r="299" s="1" customFormat="1" x14ac:dyDescent="0.25"/>
    <row r="300" s="1" customFormat="1" x14ac:dyDescent="0.25"/>
    <row r="301" s="1" customFormat="1" x14ac:dyDescent="0.25"/>
    <row r="302" s="1" customFormat="1" x14ac:dyDescent="0.25"/>
    <row r="303" s="1" customFormat="1" x14ac:dyDescent="0.25"/>
    <row r="304" s="1" customFormat="1" x14ac:dyDescent="0.25"/>
    <row r="305" s="1" customFormat="1" x14ac:dyDescent="0.25"/>
    <row r="306" s="1" customFormat="1" x14ac:dyDescent="0.25"/>
    <row r="307" s="1" customFormat="1" x14ac:dyDescent="0.25"/>
    <row r="308" s="1" customFormat="1" x14ac:dyDescent="0.25"/>
    <row r="309" s="1" customFormat="1" x14ac:dyDescent="0.25"/>
    <row r="310" s="1" customFormat="1" x14ac:dyDescent="0.25"/>
    <row r="311" s="1" customFormat="1" x14ac:dyDescent="0.25"/>
    <row r="312" s="1" customFormat="1" x14ac:dyDescent="0.25"/>
    <row r="313" s="1" customFormat="1" x14ac:dyDescent="0.25"/>
    <row r="314" s="1" customFormat="1" x14ac:dyDescent="0.25"/>
    <row r="315" s="1" customFormat="1" x14ac:dyDescent="0.25"/>
    <row r="316" s="1" customFormat="1" x14ac:dyDescent="0.25"/>
    <row r="317" s="1" customFormat="1" x14ac:dyDescent="0.25"/>
    <row r="318" s="1" customFormat="1" x14ac:dyDescent="0.25"/>
    <row r="319" s="1" customFormat="1" x14ac:dyDescent="0.25"/>
    <row r="320" s="1" customFormat="1" x14ac:dyDescent="0.25"/>
    <row r="321" s="1" customFormat="1" x14ac:dyDescent="0.25"/>
    <row r="322" s="1" customFormat="1" x14ac:dyDescent="0.25"/>
    <row r="323" s="1" customFormat="1" x14ac:dyDescent="0.25"/>
    <row r="324" s="1" customFormat="1" x14ac:dyDescent="0.25"/>
    <row r="325" s="1" customFormat="1" x14ac:dyDescent="0.25"/>
    <row r="326" s="1" customFormat="1" x14ac:dyDescent="0.25"/>
    <row r="327" s="1" customFormat="1" x14ac:dyDescent="0.25"/>
    <row r="328" s="1" customFormat="1" x14ac:dyDescent="0.25"/>
    <row r="329" s="1" customFormat="1" x14ac:dyDescent="0.25"/>
    <row r="330" s="1" customFormat="1" x14ac:dyDescent="0.25"/>
    <row r="331" s="1" customFormat="1" x14ac:dyDescent="0.25"/>
    <row r="332" s="1" customFormat="1" x14ac:dyDescent="0.25"/>
    <row r="333" s="1" customFormat="1" x14ac:dyDescent="0.25"/>
    <row r="334" s="1" customFormat="1" x14ac:dyDescent="0.25"/>
    <row r="335" s="1" customFormat="1" x14ac:dyDescent="0.25"/>
    <row r="336" s="1" customFormat="1" x14ac:dyDescent="0.25"/>
    <row r="337" s="1" customFormat="1" x14ac:dyDescent="0.25"/>
    <row r="338" s="1" customFormat="1" x14ac:dyDescent="0.25"/>
    <row r="339" s="1" customFormat="1" x14ac:dyDescent="0.25"/>
    <row r="340" s="1" customFormat="1" x14ac:dyDescent="0.25"/>
    <row r="341" s="1" customFormat="1" x14ac:dyDescent="0.25"/>
    <row r="342" s="1" customFormat="1" x14ac:dyDescent="0.25"/>
    <row r="343" s="1" customFormat="1" x14ac:dyDescent="0.25"/>
    <row r="344" s="1" customFormat="1" x14ac:dyDescent="0.25"/>
    <row r="345" s="1" customFormat="1" x14ac:dyDescent="0.25"/>
    <row r="346" s="1" customFormat="1" x14ac:dyDescent="0.25"/>
    <row r="347" s="1" customFormat="1" x14ac:dyDescent="0.25"/>
    <row r="348" s="1" customFormat="1" x14ac:dyDescent="0.25"/>
    <row r="349" s="1" customFormat="1" x14ac:dyDescent="0.25"/>
    <row r="350" s="1" customFormat="1" x14ac:dyDescent="0.25"/>
    <row r="351" s="1" customFormat="1" x14ac:dyDescent="0.25"/>
    <row r="352" s="1" customFormat="1" x14ac:dyDescent="0.25"/>
    <row r="353" s="1" customFormat="1" x14ac:dyDescent="0.25"/>
    <row r="354" s="1" customFormat="1" x14ac:dyDescent="0.25"/>
    <row r="355" s="1" customFormat="1" x14ac:dyDescent="0.25"/>
    <row r="356" s="1" customFormat="1" x14ac:dyDescent="0.25"/>
  </sheetData>
  <mergeCells count="1">
    <mergeCell ref="A1:L2"/>
  </mergeCells>
  <phoneticPr fontId="116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393"/>
  <sheetViews>
    <sheetView zoomScale="70" zoomScaleNormal="70" workbookViewId="0">
      <selection activeCell="S11" sqref="S11"/>
    </sheetView>
  </sheetViews>
  <sheetFormatPr baseColWidth="10" defaultColWidth="11.42578125" defaultRowHeight="15" x14ac:dyDescent="0.25"/>
  <cols>
    <col min="9" max="9" width="21.28515625" customWidth="1"/>
    <col min="15" max="17" width="11.42578125" style="1"/>
    <col min="18" max="18" width="11.85546875" style="1" customWidth="1"/>
    <col min="19" max="52" width="11.42578125" style="1"/>
  </cols>
  <sheetData>
    <row r="1" spans="1:23" ht="15.75" thickBot="1" x14ac:dyDescent="0.3">
      <c r="A1" s="312" t="s">
        <v>145</v>
      </c>
      <c r="B1" s="312"/>
      <c r="C1" s="312"/>
      <c r="D1" s="312"/>
      <c r="E1" s="312"/>
      <c r="F1" s="312"/>
      <c r="G1" s="312"/>
      <c r="H1" s="312"/>
      <c r="I1" s="312"/>
      <c r="J1" s="312"/>
      <c r="K1" s="312"/>
      <c r="L1" s="312"/>
      <c r="M1" s="312"/>
      <c r="N1" s="312"/>
    </row>
    <row r="2" spans="1:23" ht="16.5" thickTop="1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  <c r="L2" s="312"/>
      <c r="M2" s="312"/>
      <c r="N2" s="312"/>
    </row>
    <row r="3" spans="1:23" s="1" customFormat="1" ht="15.75" thickTop="1" x14ac:dyDescent="0.25">
      <c r="W3" s="1" t="s">
        <v>17</v>
      </c>
    </row>
    <row r="4" spans="1:23" s="1" customFormat="1" x14ac:dyDescent="0.25">
      <c r="A4" s="23"/>
      <c r="B4" s="23"/>
      <c r="C4" s="23"/>
      <c r="D4" s="23"/>
      <c r="E4" s="23"/>
      <c r="F4" s="23"/>
      <c r="G4" s="18"/>
    </row>
    <row r="5" spans="1:23" s="1" customFormat="1" x14ac:dyDescent="0.25">
      <c r="A5" s="23"/>
      <c r="B5" s="23"/>
      <c r="C5" s="23"/>
      <c r="D5" s="23"/>
      <c r="E5" s="23"/>
      <c r="F5" s="23"/>
      <c r="G5" s="18"/>
    </row>
    <row r="6" spans="1:23" s="1" customFormat="1" x14ac:dyDescent="0.25">
      <c r="A6" s="23"/>
      <c r="B6" s="23"/>
      <c r="C6" s="23" t="s">
        <v>1</v>
      </c>
      <c r="D6" s="23" t="s">
        <v>16</v>
      </c>
      <c r="E6" s="23" t="s">
        <v>17</v>
      </c>
      <c r="F6" s="23"/>
      <c r="G6" s="18"/>
      <c r="J6" s="21" t="s">
        <v>1</v>
      </c>
      <c r="K6" s="21" t="s">
        <v>16</v>
      </c>
      <c r="L6" s="21" t="s">
        <v>17</v>
      </c>
      <c r="M6" s="21"/>
      <c r="N6" s="21"/>
      <c r="O6" s="21"/>
      <c r="P6" s="21"/>
      <c r="Q6" s="21"/>
    </row>
    <row r="7" spans="1:23" s="1" customFormat="1" x14ac:dyDescent="0.25">
      <c r="A7" s="23"/>
      <c r="B7" s="23"/>
      <c r="C7" s="162">
        <v>-73.239999999999995</v>
      </c>
      <c r="D7" s="162">
        <v>-78.400000000000006</v>
      </c>
      <c r="E7" s="162">
        <v>-78.739999999999995</v>
      </c>
      <c r="F7" s="23"/>
      <c r="G7" s="18"/>
      <c r="I7" s="21" t="s">
        <v>192</v>
      </c>
      <c r="J7" s="32">
        <v>0.71530000000000005</v>
      </c>
      <c r="K7" s="32">
        <v>0.53359999999999996</v>
      </c>
      <c r="L7" s="32">
        <v>0.51929999999999998</v>
      </c>
      <c r="M7" s="21"/>
      <c r="N7" s="21"/>
      <c r="O7" s="21"/>
      <c r="P7" s="21"/>
      <c r="Q7" s="21"/>
    </row>
    <row r="8" spans="1:23" s="1" customFormat="1" x14ac:dyDescent="0.25">
      <c r="A8" s="23"/>
      <c r="B8" s="23"/>
      <c r="C8" s="23"/>
      <c r="D8" s="23"/>
      <c r="E8" s="23"/>
      <c r="F8" s="23"/>
      <c r="I8" s="21" t="s">
        <v>190</v>
      </c>
      <c r="J8" s="32">
        <v>0.21740000000000001</v>
      </c>
      <c r="K8" s="32">
        <v>0.2954</v>
      </c>
      <c r="L8" s="32">
        <v>0.28910000000000002</v>
      </c>
      <c r="M8" s="21"/>
      <c r="N8" s="21"/>
      <c r="O8" s="21"/>
      <c r="P8" s="21"/>
      <c r="Q8" s="21"/>
    </row>
    <row r="9" spans="1:23" s="1" customFormat="1" x14ac:dyDescent="0.25">
      <c r="A9" s="23"/>
      <c r="B9" s="23"/>
      <c r="C9" s="23"/>
      <c r="D9" s="23"/>
      <c r="E9" s="23"/>
      <c r="F9" s="23"/>
      <c r="I9" s="21" t="s">
        <v>193</v>
      </c>
      <c r="J9" s="32">
        <v>6.3299999999999995E-2</v>
      </c>
      <c r="K9" s="32">
        <v>0.14899999999999999</v>
      </c>
      <c r="L9" s="32">
        <v>0.16639999999999999</v>
      </c>
      <c r="M9" s="21"/>
      <c r="N9" s="21"/>
      <c r="O9" s="21"/>
      <c r="P9" s="21"/>
      <c r="Q9" s="21"/>
    </row>
    <row r="10" spans="1:23" s="1" customFormat="1" x14ac:dyDescent="0.25">
      <c r="A10" s="23"/>
      <c r="B10" s="23"/>
      <c r="C10" s="23"/>
      <c r="D10" s="23"/>
      <c r="E10" s="23"/>
      <c r="F10" s="23"/>
      <c r="I10" s="21" t="s">
        <v>194</v>
      </c>
      <c r="J10" s="32">
        <v>3.0000000000000001E-3</v>
      </c>
      <c r="K10" s="32">
        <v>2.1499999999999998E-2</v>
      </c>
      <c r="L10" s="32">
        <v>2.1000000000000001E-2</v>
      </c>
      <c r="M10" s="21"/>
      <c r="N10" s="21"/>
      <c r="O10" s="21"/>
      <c r="P10" s="21"/>
      <c r="Q10" s="21"/>
    </row>
    <row r="11" spans="1:23" s="1" customFormat="1" x14ac:dyDescent="0.25">
      <c r="A11" s="23"/>
      <c r="B11" s="23"/>
      <c r="C11" s="23"/>
      <c r="D11" s="23"/>
      <c r="E11" s="23"/>
      <c r="F11" s="23"/>
      <c r="I11" s="21" t="s">
        <v>195</v>
      </c>
      <c r="J11" s="32">
        <v>0</v>
      </c>
      <c r="K11" s="32">
        <v>5.0000000000000001E-4</v>
      </c>
      <c r="L11" s="32">
        <v>4.3E-3</v>
      </c>
      <c r="M11" s="21"/>
      <c r="N11" s="21"/>
      <c r="O11" s="21"/>
      <c r="P11" s="21"/>
      <c r="Q11" s="21"/>
    </row>
    <row r="12" spans="1:23" s="1" customFormat="1" x14ac:dyDescent="0.25"/>
    <row r="13" spans="1:23" s="1" customFormat="1" x14ac:dyDescent="0.25"/>
    <row r="14" spans="1:23" s="1" customFormat="1" x14ac:dyDescent="0.25"/>
    <row r="15" spans="1:23" s="1" customFormat="1" x14ac:dyDescent="0.25"/>
    <row r="16" spans="1:23" s="1" customFormat="1" x14ac:dyDescent="0.25"/>
    <row r="17" spans="1:14" s="1" customFormat="1" x14ac:dyDescent="0.25"/>
    <row r="18" spans="1:14" s="1" customFormat="1" x14ac:dyDescent="0.25"/>
    <row r="19" spans="1:14" s="1" customFormat="1" x14ac:dyDescent="0.25"/>
    <row r="20" spans="1:14" s="1" customFormat="1" ht="20.25" thickBot="1" x14ac:dyDescent="0.35">
      <c r="A20" s="272" t="s">
        <v>251</v>
      </c>
      <c r="B20" s="272"/>
      <c r="C20" s="272"/>
      <c r="D20" s="272"/>
      <c r="E20" s="272"/>
      <c r="F20" s="272"/>
      <c r="G20" s="272"/>
      <c r="H20" s="272"/>
      <c r="I20" s="272"/>
      <c r="J20" s="272"/>
      <c r="K20" s="272"/>
      <c r="L20" s="272"/>
      <c r="M20" s="272"/>
      <c r="N20" s="272"/>
    </row>
    <row r="21" spans="1:14" s="1" customFormat="1" ht="15.75" thickTop="1" x14ac:dyDescent="0.25"/>
    <row r="22" spans="1:14" s="1" customFormat="1" x14ac:dyDescent="0.25"/>
    <row r="23" spans="1:14" s="1" customFormat="1" x14ac:dyDescent="0.25"/>
    <row r="24" spans="1:14" s="1" customFormat="1" x14ac:dyDescent="0.25"/>
    <row r="25" spans="1:14" s="1" customFormat="1" x14ac:dyDescent="0.25"/>
    <row r="26" spans="1:14" s="1" customFormat="1" x14ac:dyDescent="0.25"/>
    <row r="27" spans="1:14" s="1" customFormat="1" x14ac:dyDescent="0.25"/>
    <row r="28" spans="1:14" s="1" customFormat="1" x14ac:dyDescent="0.25"/>
    <row r="29" spans="1:14" s="1" customFormat="1" x14ac:dyDescent="0.25"/>
    <row r="30" spans="1:14" s="1" customFormat="1" x14ac:dyDescent="0.25"/>
    <row r="31" spans="1:14" s="1" customFormat="1" x14ac:dyDescent="0.25"/>
    <row r="32" spans="1:14" s="1" customFormat="1" x14ac:dyDescent="0.25"/>
    <row r="33" s="1" customFormat="1" x14ac:dyDescent="0.25"/>
    <row r="34" s="1" customFormat="1" x14ac:dyDescent="0.25"/>
    <row r="35" s="1" customFormat="1" x14ac:dyDescent="0.25"/>
    <row r="36" s="1" customFormat="1" x14ac:dyDescent="0.25"/>
    <row r="37" s="1" customFormat="1" x14ac:dyDescent="0.25"/>
    <row r="38" s="1" customFormat="1" x14ac:dyDescent="0.25"/>
    <row r="39" s="1" customFormat="1" x14ac:dyDescent="0.25"/>
    <row r="40" s="1" customFormat="1" x14ac:dyDescent="0.25"/>
    <row r="41" s="1" customFormat="1" x14ac:dyDescent="0.25"/>
    <row r="42" s="1" customFormat="1" x14ac:dyDescent="0.25"/>
    <row r="43" s="1" customFormat="1" x14ac:dyDescent="0.25"/>
    <row r="44" s="1" customFormat="1" x14ac:dyDescent="0.25"/>
    <row r="45" s="1" customFormat="1" x14ac:dyDescent="0.25"/>
    <row r="46" s="1" customFormat="1" x14ac:dyDescent="0.25"/>
    <row r="47" s="1" customFormat="1" x14ac:dyDescent="0.25"/>
    <row r="48" s="1" customFormat="1" x14ac:dyDescent="0.25"/>
    <row r="49" s="1" customFormat="1" x14ac:dyDescent="0.25"/>
    <row r="50" s="1" customFormat="1" x14ac:dyDescent="0.25"/>
    <row r="51" s="1" customFormat="1" x14ac:dyDescent="0.25"/>
    <row r="52" s="1" customFormat="1" x14ac:dyDescent="0.25"/>
    <row r="53" s="1" customFormat="1" x14ac:dyDescent="0.25"/>
    <row r="54" s="1" customFormat="1" x14ac:dyDescent="0.25"/>
    <row r="55" s="1" customFormat="1" x14ac:dyDescent="0.25"/>
    <row r="56" s="1" customFormat="1" x14ac:dyDescent="0.25"/>
    <row r="57" s="1" customFormat="1" x14ac:dyDescent="0.25"/>
    <row r="58" s="1" customFormat="1" x14ac:dyDescent="0.25"/>
    <row r="59" s="1" customFormat="1" x14ac:dyDescent="0.25"/>
    <row r="60" s="1" customFormat="1" x14ac:dyDescent="0.25"/>
    <row r="61" s="1" customFormat="1" x14ac:dyDescent="0.25"/>
    <row r="62" s="1" customFormat="1" x14ac:dyDescent="0.25"/>
    <row r="63" s="1" customFormat="1" x14ac:dyDescent="0.25"/>
    <row r="64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pans="2:6" s="1" customFormat="1" x14ac:dyDescent="0.25"/>
    <row r="130" spans="2:6" s="1" customFormat="1" x14ac:dyDescent="0.25"/>
    <row r="131" spans="2:6" s="1" customFormat="1" x14ac:dyDescent="0.25">
      <c r="B131" s="18"/>
      <c r="C131" s="18" t="s">
        <v>1</v>
      </c>
      <c r="D131" s="18" t="s">
        <v>16</v>
      </c>
      <c r="E131" s="18" t="s">
        <v>17</v>
      </c>
    </row>
    <row r="132" spans="2:6" s="18" customFormat="1" x14ac:dyDescent="0.25">
      <c r="B132" s="18" t="s">
        <v>158</v>
      </c>
      <c r="C132" s="79">
        <v>-83.8</v>
      </c>
      <c r="D132" s="79">
        <v>-87</v>
      </c>
      <c r="E132" s="18" t="s">
        <v>1</v>
      </c>
      <c r="F132" s="18">
        <v>-72.37</v>
      </c>
    </row>
    <row r="133" spans="2:6" s="18" customFormat="1" x14ac:dyDescent="0.25">
      <c r="E133" s="18" t="s">
        <v>16</v>
      </c>
      <c r="F133" s="18">
        <v>-75.98</v>
      </c>
    </row>
    <row r="134" spans="2:6" s="18" customFormat="1" x14ac:dyDescent="0.25">
      <c r="E134" s="18" t="s">
        <v>17</v>
      </c>
      <c r="F134" s="18">
        <v>-76.3</v>
      </c>
    </row>
    <row r="135" spans="2:6" s="18" customFormat="1" x14ac:dyDescent="0.25"/>
    <row r="136" spans="2:6" s="18" customFormat="1" x14ac:dyDescent="0.25"/>
    <row r="137" spans="2:6" s="18" customFormat="1" x14ac:dyDescent="0.25"/>
    <row r="138" spans="2:6" s="18" customFormat="1" x14ac:dyDescent="0.25"/>
    <row r="139" spans="2:6" s="18" customFormat="1" x14ac:dyDescent="0.25"/>
    <row r="140" spans="2:6" s="18" customFormat="1" x14ac:dyDescent="0.25"/>
    <row r="141" spans="2:6" s="18" customFormat="1" x14ac:dyDescent="0.25"/>
    <row r="142" spans="2:6" s="18" customFormat="1" x14ac:dyDescent="0.25"/>
    <row r="143" spans="2:6" s="18" customFormat="1" x14ac:dyDescent="0.25"/>
    <row r="144" spans="2:6" s="18" customFormat="1" x14ac:dyDescent="0.25"/>
    <row r="145" s="18" customFormat="1" x14ac:dyDescent="0.25"/>
    <row r="146" s="18" customFormat="1" x14ac:dyDescent="0.25"/>
    <row r="147" s="18" customFormat="1" x14ac:dyDescent="0.25"/>
    <row r="148" s="18" customFormat="1" x14ac:dyDescent="0.25"/>
    <row r="149" s="18" customFormat="1" x14ac:dyDescent="0.25"/>
    <row r="150" s="18" customFormat="1" x14ac:dyDescent="0.25"/>
    <row r="151" s="18" customFormat="1" x14ac:dyDescent="0.25"/>
    <row r="152" s="18" customFormat="1" x14ac:dyDescent="0.25"/>
    <row r="153" s="18" customFormat="1" x14ac:dyDescent="0.25"/>
    <row r="154" s="18" customFormat="1" x14ac:dyDescent="0.25"/>
    <row r="155" s="18" customFormat="1" x14ac:dyDescent="0.25"/>
    <row r="156" s="18" customFormat="1" x14ac:dyDescent="0.25"/>
    <row r="157" s="18" customFormat="1" x14ac:dyDescent="0.25"/>
    <row r="158" s="18" customFormat="1" x14ac:dyDescent="0.25"/>
    <row r="159" s="18" customFormat="1" x14ac:dyDescent="0.25"/>
    <row r="160" s="18" customFormat="1" x14ac:dyDescent="0.25"/>
    <row r="161" s="18" customFormat="1" x14ac:dyDescent="0.25"/>
    <row r="162" s="18" customFormat="1" x14ac:dyDescent="0.25"/>
    <row r="163" s="18" customFormat="1" x14ac:dyDescent="0.25"/>
    <row r="164" s="18" customFormat="1" x14ac:dyDescent="0.25"/>
    <row r="165" s="18" customFormat="1" x14ac:dyDescent="0.25"/>
    <row r="166" s="18" customFormat="1" x14ac:dyDescent="0.25"/>
    <row r="167" s="18" customFormat="1" x14ac:dyDescent="0.25"/>
    <row r="168" s="18" customFormat="1" x14ac:dyDescent="0.25"/>
    <row r="169" s="18" customFormat="1" x14ac:dyDescent="0.25"/>
    <row r="170" s="18" customFormat="1" x14ac:dyDescent="0.25"/>
    <row r="171" s="18" customFormat="1" x14ac:dyDescent="0.25"/>
    <row r="172" s="18" customFormat="1" x14ac:dyDescent="0.25"/>
    <row r="173" s="18" customFormat="1" x14ac:dyDescent="0.25"/>
    <row r="174" s="18" customFormat="1" x14ac:dyDescent="0.25"/>
    <row r="175" s="18" customFormat="1" x14ac:dyDescent="0.25"/>
    <row r="176" s="18" customFormat="1" x14ac:dyDescent="0.25"/>
    <row r="177" s="18" customFormat="1" x14ac:dyDescent="0.25"/>
    <row r="178" s="18" customFormat="1" x14ac:dyDescent="0.25"/>
    <row r="179" s="18" customFormat="1" x14ac:dyDescent="0.25"/>
    <row r="180" s="18" customFormat="1" x14ac:dyDescent="0.25"/>
    <row r="181" s="18" customFormat="1" x14ac:dyDescent="0.25"/>
    <row r="182" s="18" customFormat="1" x14ac:dyDescent="0.25"/>
    <row r="183" s="18" customFormat="1" x14ac:dyDescent="0.25"/>
    <row r="184" s="18" customFormat="1" x14ac:dyDescent="0.25"/>
    <row r="185" s="18" customFormat="1" x14ac:dyDescent="0.25"/>
    <row r="186" s="18" customFormat="1" x14ac:dyDescent="0.25"/>
    <row r="187" s="18" customFormat="1" x14ac:dyDescent="0.25"/>
    <row r="188" s="18" customFormat="1" x14ac:dyDescent="0.25"/>
    <row r="189" s="18" customFormat="1" x14ac:dyDescent="0.25"/>
    <row r="190" s="18" customFormat="1" x14ac:dyDescent="0.25"/>
    <row r="191" s="18" customFormat="1" x14ac:dyDescent="0.25"/>
    <row r="192" s="18" customFormat="1" x14ac:dyDescent="0.25"/>
    <row r="193" s="18" customFormat="1" x14ac:dyDescent="0.25"/>
    <row r="194" s="18" customFormat="1" x14ac:dyDescent="0.25"/>
    <row r="195" s="18" customFormat="1" x14ac:dyDescent="0.25"/>
    <row r="196" s="18" customFormat="1" x14ac:dyDescent="0.25"/>
    <row r="197" s="18" customFormat="1" x14ac:dyDescent="0.25"/>
    <row r="198" s="18" customFormat="1" x14ac:dyDescent="0.25"/>
    <row r="199" s="18" customFormat="1" x14ac:dyDescent="0.25"/>
    <row r="200" s="18" customFormat="1" x14ac:dyDescent="0.25"/>
    <row r="201" s="18" customFormat="1" x14ac:dyDescent="0.25"/>
    <row r="202" s="18" customFormat="1" x14ac:dyDescent="0.25"/>
    <row r="203" s="18" customFormat="1" x14ac:dyDescent="0.25"/>
    <row r="204" s="18" customFormat="1" x14ac:dyDescent="0.25"/>
    <row r="205" s="18" customFormat="1" x14ac:dyDescent="0.25"/>
    <row r="206" s="18" customFormat="1" x14ac:dyDescent="0.25"/>
    <row r="207" s="18" customFormat="1" x14ac:dyDescent="0.25"/>
    <row r="208" s="18" customFormat="1" x14ac:dyDescent="0.25"/>
    <row r="209" s="18" customFormat="1" x14ac:dyDescent="0.25"/>
    <row r="210" s="18" customFormat="1" x14ac:dyDescent="0.25"/>
    <row r="211" s="18" customFormat="1" x14ac:dyDescent="0.25"/>
    <row r="212" s="18" customFormat="1" x14ac:dyDescent="0.25"/>
    <row r="213" s="18" customFormat="1" x14ac:dyDescent="0.25"/>
    <row r="214" s="18" customFormat="1" x14ac:dyDescent="0.25"/>
    <row r="215" s="18" customFormat="1" x14ac:dyDescent="0.25"/>
    <row r="216" s="18" customFormat="1" x14ac:dyDescent="0.25"/>
    <row r="217" s="18" customFormat="1" x14ac:dyDescent="0.25"/>
    <row r="218" s="18" customFormat="1" x14ac:dyDescent="0.25"/>
    <row r="219" s="18" customFormat="1" x14ac:dyDescent="0.25"/>
    <row r="220" s="18" customFormat="1" x14ac:dyDescent="0.25"/>
    <row r="221" s="18" customFormat="1" x14ac:dyDescent="0.25"/>
    <row r="222" s="18" customFormat="1" x14ac:dyDescent="0.25"/>
    <row r="223" s="18" customFormat="1" x14ac:dyDescent="0.25"/>
    <row r="224" s="18" customFormat="1" x14ac:dyDescent="0.25"/>
    <row r="225" s="18" customFormat="1" x14ac:dyDescent="0.25"/>
    <row r="226" s="18" customFormat="1" x14ac:dyDescent="0.25"/>
    <row r="227" s="18" customFormat="1" x14ac:dyDescent="0.25"/>
    <row r="228" s="18" customFormat="1" x14ac:dyDescent="0.25"/>
    <row r="229" s="18" customFormat="1" x14ac:dyDescent="0.25"/>
    <row r="230" s="18" customFormat="1" x14ac:dyDescent="0.25"/>
    <row r="231" s="18" customFormat="1" x14ac:dyDescent="0.25"/>
    <row r="232" s="18" customFormat="1" x14ac:dyDescent="0.25"/>
    <row r="233" s="18" customFormat="1" x14ac:dyDescent="0.25"/>
    <row r="234" s="18" customFormat="1" x14ac:dyDescent="0.25"/>
    <row r="235" s="18" customFormat="1" x14ac:dyDescent="0.25"/>
    <row r="236" s="18" customFormat="1" x14ac:dyDescent="0.25"/>
    <row r="237" s="18" customFormat="1" x14ac:dyDescent="0.25"/>
    <row r="238" s="18" customFormat="1" x14ac:dyDescent="0.25"/>
    <row r="239" s="18" customFormat="1" x14ac:dyDescent="0.25"/>
    <row r="240" s="18" customFormat="1" x14ac:dyDescent="0.25"/>
    <row r="241" s="18" customFormat="1" x14ac:dyDescent="0.25"/>
    <row r="242" s="18" customFormat="1" x14ac:dyDescent="0.25"/>
    <row r="243" s="18" customFormat="1" x14ac:dyDescent="0.25"/>
    <row r="244" s="18" customFormat="1" x14ac:dyDescent="0.25"/>
    <row r="245" s="18" customFormat="1" x14ac:dyDescent="0.25"/>
    <row r="246" s="18" customFormat="1" x14ac:dyDescent="0.25"/>
    <row r="247" s="18" customFormat="1" x14ac:dyDescent="0.25"/>
    <row r="248" s="18" customFormat="1" x14ac:dyDescent="0.25"/>
    <row r="249" s="18" customFormat="1" x14ac:dyDescent="0.25"/>
    <row r="250" s="18" customFormat="1" x14ac:dyDescent="0.25"/>
    <row r="251" s="18" customFormat="1" x14ac:dyDescent="0.25"/>
    <row r="252" s="18" customFormat="1" x14ac:dyDescent="0.25"/>
    <row r="253" s="18" customFormat="1" x14ac:dyDescent="0.25"/>
    <row r="254" s="18" customFormat="1" x14ac:dyDescent="0.25"/>
    <row r="255" s="18" customFormat="1" x14ac:dyDescent="0.25"/>
    <row r="256" s="18" customFormat="1" x14ac:dyDescent="0.25"/>
    <row r="257" s="18" customFormat="1" x14ac:dyDescent="0.25"/>
    <row r="258" s="18" customFormat="1" x14ac:dyDescent="0.25"/>
    <row r="259" s="18" customFormat="1" x14ac:dyDescent="0.25"/>
    <row r="260" s="18" customFormat="1" x14ac:dyDescent="0.25"/>
    <row r="261" s="18" customFormat="1" x14ac:dyDescent="0.25"/>
    <row r="262" s="18" customFormat="1" x14ac:dyDescent="0.25"/>
    <row r="263" s="18" customFormat="1" x14ac:dyDescent="0.25"/>
    <row r="264" s="18" customFormat="1" x14ac:dyDescent="0.25"/>
    <row r="265" s="18" customFormat="1" x14ac:dyDescent="0.25"/>
    <row r="266" s="18" customFormat="1" x14ac:dyDescent="0.25"/>
    <row r="267" s="18" customFormat="1" x14ac:dyDescent="0.25"/>
    <row r="268" s="18" customFormat="1" x14ac:dyDescent="0.25"/>
    <row r="269" s="18" customFormat="1" x14ac:dyDescent="0.25"/>
    <row r="270" s="18" customFormat="1" x14ac:dyDescent="0.25"/>
    <row r="271" s="18" customFormat="1" x14ac:dyDescent="0.25"/>
    <row r="272" s="18" customFormat="1" x14ac:dyDescent="0.25"/>
    <row r="273" s="18" customFormat="1" x14ac:dyDescent="0.25"/>
    <row r="274" s="18" customFormat="1" x14ac:dyDescent="0.25"/>
    <row r="275" s="18" customFormat="1" x14ac:dyDescent="0.25"/>
    <row r="276" s="18" customFormat="1" x14ac:dyDescent="0.25"/>
    <row r="277" s="18" customFormat="1" x14ac:dyDescent="0.25"/>
    <row r="278" s="18" customFormat="1" x14ac:dyDescent="0.25"/>
    <row r="279" s="18" customFormat="1" x14ac:dyDescent="0.25"/>
    <row r="280" s="18" customFormat="1" x14ac:dyDescent="0.25"/>
    <row r="281" s="18" customFormat="1" x14ac:dyDescent="0.25"/>
    <row r="282" s="18" customFormat="1" x14ac:dyDescent="0.25"/>
    <row r="283" s="18" customFormat="1" x14ac:dyDescent="0.25"/>
    <row r="284" s="18" customFormat="1" x14ac:dyDescent="0.25"/>
    <row r="285" s="18" customFormat="1" x14ac:dyDescent="0.25"/>
    <row r="286" s="18" customFormat="1" x14ac:dyDescent="0.25"/>
    <row r="287" s="18" customFormat="1" x14ac:dyDescent="0.25"/>
    <row r="288" s="18" customFormat="1" x14ac:dyDescent="0.25"/>
    <row r="289" s="18" customFormat="1" x14ac:dyDescent="0.25"/>
    <row r="290" s="18" customFormat="1" x14ac:dyDescent="0.25"/>
    <row r="291" s="18" customFormat="1" x14ac:dyDescent="0.25"/>
    <row r="292" s="18" customFormat="1" x14ac:dyDescent="0.25"/>
    <row r="293" s="18" customFormat="1" x14ac:dyDescent="0.25"/>
    <row r="294" s="18" customFormat="1" x14ac:dyDescent="0.25"/>
    <row r="295" s="18" customFormat="1" x14ac:dyDescent="0.25"/>
    <row r="296" s="18" customFormat="1" x14ac:dyDescent="0.25"/>
    <row r="297" s="18" customFormat="1" x14ac:dyDescent="0.25"/>
    <row r="298" s="18" customFormat="1" x14ac:dyDescent="0.25"/>
    <row r="299" s="18" customFormat="1" x14ac:dyDescent="0.25"/>
    <row r="300" s="18" customFormat="1" x14ac:dyDescent="0.25"/>
    <row r="301" s="18" customFormat="1" x14ac:dyDescent="0.25"/>
    <row r="302" s="18" customFormat="1" x14ac:dyDescent="0.25"/>
    <row r="303" s="18" customFormat="1" x14ac:dyDescent="0.25"/>
    <row r="304" s="18" customFormat="1" x14ac:dyDescent="0.25"/>
    <row r="305" s="18" customFormat="1" x14ac:dyDescent="0.25"/>
    <row r="306" s="18" customFormat="1" x14ac:dyDescent="0.25"/>
    <row r="307" s="18" customFormat="1" x14ac:dyDescent="0.25"/>
    <row r="308" s="18" customFormat="1" x14ac:dyDescent="0.25"/>
    <row r="309" s="18" customFormat="1" x14ac:dyDescent="0.25"/>
    <row r="310" s="18" customFormat="1" x14ac:dyDescent="0.25"/>
    <row r="311" s="18" customFormat="1" x14ac:dyDescent="0.25"/>
    <row r="312" s="18" customFormat="1" x14ac:dyDescent="0.25"/>
    <row r="313" s="18" customFormat="1" x14ac:dyDescent="0.25"/>
    <row r="314" s="18" customFormat="1" x14ac:dyDescent="0.25"/>
    <row r="315" s="18" customFormat="1" x14ac:dyDescent="0.25"/>
    <row r="316" s="18" customFormat="1" x14ac:dyDescent="0.25"/>
    <row r="317" s="18" customFormat="1" x14ac:dyDescent="0.25"/>
    <row r="318" s="18" customFormat="1" x14ac:dyDescent="0.25"/>
    <row r="319" s="18" customFormat="1" x14ac:dyDescent="0.25"/>
    <row r="320" s="18" customFormat="1" x14ac:dyDescent="0.25"/>
    <row r="321" s="18" customFormat="1" x14ac:dyDescent="0.25"/>
    <row r="322" s="18" customFormat="1" x14ac:dyDescent="0.25"/>
    <row r="323" s="18" customFormat="1" x14ac:dyDescent="0.25"/>
    <row r="324" s="18" customFormat="1" x14ac:dyDescent="0.25"/>
    <row r="325" s="18" customFormat="1" x14ac:dyDescent="0.25"/>
    <row r="326" s="18" customFormat="1" x14ac:dyDescent="0.25"/>
    <row r="327" s="18" customFormat="1" x14ac:dyDescent="0.25"/>
    <row r="328" s="18" customFormat="1" x14ac:dyDescent="0.25"/>
    <row r="329" s="18" customFormat="1" x14ac:dyDescent="0.25"/>
    <row r="330" s="18" customFormat="1" x14ac:dyDescent="0.25"/>
    <row r="331" s="18" customFormat="1" x14ac:dyDescent="0.25"/>
    <row r="332" s="18" customFormat="1" x14ac:dyDescent="0.25"/>
    <row r="333" s="18" customFormat="1" x14ac:dyDescent="0.25"/>
    <row r="334" s="18" customFormat="1" x14ac:dyDescent="0.25"/>
    <row r="335" s="18" customFormat="1" x14ac:dyDescent="0.25"/>
    <row r="336" s="18" customFormat="1" x14ac:dyDescent="0.25"/>
    <row r="337" s="18" customFormat="1" x14ac:dyDescent="0.25"/>
    <row r="338" s="18" customFormat="1" x14ac:dyDescent="0.25"/>
    <row r="339" s="18" customFormat="1" x14ac:dyDescent="0.25"/>
    <row r="340" s="18" customFormat="1" x14ac:dyDescent="0.25"/>
    <row r="341" s="18" customFormat="1" x14ac:dyDescent="0.25"/>
    <row r="342" s="18" customFormat="1" x14ac:dyDescent="0.25"/>
    <row r="343" s="18" customFormat="1" x14ac:dyDescent="0.25"/>
    <row r="344" s="18" customFormat="1" x14ac:dyDescent="0.25"/>
    <row r="345" s="18" customFormat="1" x14ac:dyDescent="0.25"/>
    <row r="346" s="18" customFormat="1" x14ac:dyDescent="0.25"/>
    <row r="347" s="18" customFormat="1" x14ac:dyDescent="0.25"/>
    <row r="348" s="18" customFormat="1" x14ac:dyDescent="0.25"/>
    <row r="349" s="18" customFormat="1" x14ac:dyDescent="0.25"/>
    <row r="350" s="18" customFormat="1" x14ac:dyDescent="0.25"/>
    <row r="351" s="18" customFormat="1" x14ac:dyDescent="0.25"/>
    <row r="352" s="18" customFormat="1" x14ac:dyDescent="0.25"/>
    <row r="353" s="18" customFormat="1" x14ac:dyDescent="0.25"/>
    <row r="354" s="18" customFormat="1" x14ac:dyDescent="0.25"/>
    <row r="355" s="18" customFormat="1" x14ac:dyDescent="0.25"/>
    <row r="356" s="18" customFormat="1" x14ac:dyDescent="0.25"/>
    <row r="357" s="18" customFormat="1" x14ac:dyDescent="0.25"/>
    <row r="358" s="18" customFormat="1" x14ac:dyDescent="0.25"/>
    <row r="359" s="18" customFormat="1" x14ac:dyDescent="0.25"/>
    <row r="360" s="18" customFormat="1" x14ac:dyDescent="0.25"/>
    <row r="361" s="18" customFormat="1" x14ac:dyDescent="0.25"/>
    <row r="362" s="18" customFormat="1" x14ac:dyDescent="0.25"/>
    <row r="363" s="18" customFormat="1" x14ac:dyDescent="0.25"/>
    <row r="364" s="18" customFormat="1" x14ac:dyDescent="0.25"/>
    <row r="365" s="18" customFormat="1" x14ac:dyDescent="0.25"/>
    <row r="366" s="18" customFormat="1" x14ac:dyDescent="0.25"/>
    <row r="367" s="18" customFormat="1" x14ac:dyDescent="0.25"/>
    <row r="368" s="18" customFormat="1" x14ac:dyDescent="0.25"/>
    <row r="369" s="18" customFormat="1" x14ac:dyDescent="0.25"/>
    <row r="370" s="18" customFormat="1" x14ac:dyDescent="0.25"/>
    <row r="371" s="18" customFormat="1" x14ac:dyDescent="0.25"/>
    <row r="372" s="18" customFormat="1" x14ac:dyDescent="0.25"/>
    <row r="373" s="18" customFormat="1" x14ac:dyDescent="0.25"/>
    <row r="374" s="18" customFormat="1" x14ac:dyDescent="0.25"/>
    <row r="375" s="18" customFormat="1" x14ac:dyDescent="0.25"/>
    <row r="376" s="18" customFormat="1" x14ac:dyDescent="0.25"/>
    <row r="377" s="18" customFormat="1" x14ac:dyDescent="0.25"/>
    <row r="378" s="18" customFormat="1" x14ac:dyDescent="0.25"/>
    <row r="379" s="18" customFormat="1" x14ac:dyDescent="0.25"/>
    <row r="380" s="18" customFormat="1" x14ac:dyDescent="0.25"/>
    <row r="381" s="18" customFormat="1" x14ac:dyDescent="0.25"/>
    <row r="382" s="18" customFormat="1" x14ac:dyDescent="0.25"/>
    <row r="383" s="18" customFormat="1" x14ac:dyDescent="0.25"/>
    <row r="384" s="18" customFormat="1" x14ac:dyDescent="0.25"/>
    <row r="385" s="18" customFormat="1" x14ac:dyDescent="0.25"/>
    <row r="386" s="18" customFormat="1" x14ac:dyDescent="0.25"/>
    <row r="387" s="18" customFormat="1" x14ac:dyDescent="0.25"/>
    <row r="388" s="18" customFormat="1" x14ac:dyDescent="0.25"/>
    <row r="389" s="18" customFormat="1" x14ac:dyDescent="0.25"/>
    <row r="390" s="18" customFormat="1" x14ac:dyDescent="0.25"/>
    <row r="391" s="18" customFormat="1" x14ac:dyDescent="0.25"/>
    <row r="392" s="18" customFormat="1" x14ac:dyDescent="0.25"/>
    <row r="393" s="18" customFormat="1" x14ac:dyDescent="0.25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29"/>
  <sheetViews>
    <sheetView topLeftCell="A22" zoomScaleNormal="100" workbookViewId="0">
      <selection activeCell="Q27" sqref="Q27"/>
    </sheetView>
  </sheetViews>
  <sheetFormatPr baseColWidth="10" defaultColWidth="9.140625" defaultRowHeight="15" x14ac:dyDescent="0.25"/>
  <sheetData>
    <row r="1" spans="1:14" ht="15.75" thickBot="1" x14ac:dyDescent="0.3">
      <c r="A1" s="312" t="s">
        <v>257</v>
      </c>
      <c r="B1" s="312"/>
      <c r="C1" s="312"/>
      <c r="D1" s="312"/>
      <c r="E1" s="312"/>
      <c r="F1" s="312"/>
      <c r="G1" s="312"/>
      <c r="H1" s="312"/>
      <c r="I1" s="312"/>
      <c r="J1" s="312"/>
      <c r="K1" s="312"/>
      <c r="L1" s="312"/>
      <c r="M1" s="312"/>
      <c r="N1" s="312"/>
    </row>
    <row r="2" spans="1:14" ht="16.5" thickTop="1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  <c r="L2" s="312"/>
      <c r="M2" s="312"/>
      <c r="N2" s="312"/>
    </row>
    <row r="3" spans="1:14" ht="15.75" thickTop="1" x14ac:dyDescent="0.25"/>
    <row r="27" spans="1:14" ht="15.75" thickBot="1" x14ac:dyDescent="0.3">
      <c r="A27" s="312" t="s">
        <v>258</v>
      </c>
      <c r="B27" s="312"/>
      <c r="C27" s="312"/>
      <c r="D27" s="312"/>
      <c r="E27" s="312"/>
      <c r="F27" s="312"/>
      <c r="G27" s="312"/>
      <c r="H27" s="312"/>
      <c r="I27" s="312"/>
      <c r="J27" s="312"/>
      <c r="K27" s="312"/>
      <c r="L27" s="312"/>
      <c r="M27" s="312"/>
      <c r="N27" s="312"/>
    </row>
    <row r="28" spans="1:14" ht="16.5" thickTop="1" thickBot="1" x14ac:dyDescent="0.3">
      <c r="A28" s="312"/>
      <c r="B28" s="312"/>
      <c r="C28" s="312"/>
      <c r="D28" s="312"/>
      <c r="E28" s="312"/>
      <c r="F28" s="312"/>
      <c r="G28" s="312"/>
      <c r="H28" s="312"/>
      <c r="I28" s="312"/>
      <c r="J28" s="312"/>
      <c r="K28" s="312"/>
      <c r="L28" s="312"/>
      <c r="M28" s="312"/>
      <c r="N28" s="312"/>
    </row>
    <row r="29" spans="1:14" ht="15.75" thickTop="1" x14ac:dyDescent="0.25"/>
  </sheetData>
  <mergeCells count="2">
    <mergeCell ref="A1:N2"/>
    <mergeCell ref="A27:N28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:AF142"/>
  <sheetViews>
    <sheetView topLeftCell="A34" zoomScale="90" zoomScaleNormal="90" workbookViewId="0">
      <selection activeCell="AG18" sqref="AG18"/>
    </sheetView>
  </sheetViews>
  <sheetFormatPr baseColWidth="10" defaultColWidth="9.140625" defaultRowHeight="15" x14ac:dyDescent="0.25"/>
  <sheetData>
    <row r="1" spans="1:32" s="1" customFormat="1" x14ac:dyDescent="0.25"/>
    <row r="2" spans="1:32" s="1" customFormat="1" x14ac:dyDescent="0.25">
      <c r="A2" s="375" t="s">
        <v>398</v>
      </c>
      <c r="B2" s="375"/>
      <c r="C2" s="375"/>
      <c r="D2" s="375"/>
      <c r="E2" s="375"/>
      <c r="F2" s="375"/>
      <c r="G2" s="375"/>
      <c r="H2" s="375"/>
      <c r="I2" s="375"/>
      <c r="J2" s="375"/>
      <c r="K2" s="375"/>
      <c r="L2" s="375"/>
      <c r="M2" s="375"/>
      <c r="N2" s="375"/>
      <c r="O2" s="375"/>
      <c r="P2" s="375"/>
      <c r="Q2" s="375"/>
      <c r="R2" s="375"/>
      <c r="S2" s="375"/>
      <c r="T2" s="375"/>
      <c r="U2" s="375"/>
      <c r="V2" s="375"/>
      <c r="W2" s="375"/>
      <c r="X2" s="375"/>
      <c r="Y2" s="375"/>
      <c r="Z2" s="375"/>
      <c r="AA2" s="375"/>
      <c r="AB2" s="375"/>
      <c r="AC2" s="375"/>
      <c r="AD2" s="375"/>
      <c r="AE2" s="375"/>
      <c r="AF2" s="375"/>
    </row>
    <row r="3" spans="1:32" s="1" customFormat="1" ht="15.75" thickBot="1" x14ac:dyDescent="0.3">
      <c r="A3" s="376"/>
      <c r="B3" s="376"/>
      <c r="C3" s="376"/>
      <c r="D3" s="376"/>
      <c r="E3" s="376"/>
      <c r="F3" s="376"/>
      <c r="G3" s="376"/>
      <c r="H3" s="376"/>
      <c r="I3" s="376"/>
      <c r="J3" s="376"/>
      <c r="K3" s="376"/>
      <c r="L3" s="376"/>
      <c r="M3" s="376"/>
      <c r="N3" s="376"/>
      <c r="O3" s="376"/>
      <c r="P3" s="376"/>
      <c r="Q3" s="376"/>
      <c r="R3" s="376"/>
      <c r="S3" s="376"/>
      <c r="T3" s="376"/>
      <c r="U3" s="376"/>
      <c r="V3" s="376"/>
      <c r="W3" s="376"/>
      <c r="X3" s="376"/>
      <c r="Y3" s="376"/>
      <c r="Z3" s="376"/>
      <c r="AA3" s="376"/>
      <c r="AB3" s="376"/>
      <c r="AC3" s="376"/>
      <c r="AD3" s="376"/>
      <c r="AE3" s="376"/>
      <c r="AF3" s="376"/>
    </row>
    <row r="4" spans="1:32" s="1" customFormat="1" ht="15.75" thickTop="1" x14ac:dyDescent="0.25"/>
    <row r="5" spans="1:32" s="1" customFormat="1" x14ac:dyDescent="0.25"/>
    <row r="6" spans="1:32" s="1" customFormat="1" x14ac:dyDescent="0.25"/>
    <row r="7" spans="1:32" s="1" customFormat="1" x14ac:dyDescent="0.25"/>
    <row r="8" spans="1:32" s="1" customFormat="1" x14ac:dyDescent="0.25"/>
    <row r="9" spans="1:32" s="1" customFormat="1" x14ac:dyDescent="0.25"/>
    <row r="10" spans="1:32" s="1" customFormat="1" x14ac:dyDescent="0.25"/>
    <row r="11" spans="1:32" s="1" customFormat="1" x14ac:dyDescent="0.25"/>
    <row r="12" spans="1:32" s="1" customFormat="1" x14ac:dyDescent="0.25"/>
    <row r="13" spans="1:32" s="1" customFormat="1" x14ac:dyDescent="0.25"/>
    <row r="14" spans="1:32" s="1" customFormat="1" x14ac:dyDescent="0.25"/>
    <row r="15" spans="1:32" s="1" customFormat="1" x14ac:dyDescent="0.25"/>
    <row r="16" spans="1:32" s="1" customFormat="1" x14ac:dyDescent="0.25"/>
    <row r="17" s="1" customFormat="1" x14ac:dyDescent="0.25"/>
    <row r="18" s="1" customFormat="1" x14ac:dyDescent="0.25"/>
    <row r="19" s="1" customFormat="1" x14ac:dyDescent="0.25"/>
    <row r="20" s="1" customFormat="1" x14ac:dyDescent="0.25"/>
    <row r="21" s="1" customFormat="1" x14ac:dyDescent="0.25"/>
    <row r="22" s="1" customFormat="1" x14ac:dyDescent="0.25"/>
    <row r="23" s="1" customFormat="1" x14ac:dyDescent="0.25"/>
    <row r="24" s="1" customFormat="1" x14ac:dyDescent="0.25"/>
    <row r="25" s="1" customFormat="1" x14ac:dyDescent="0.25"/>
    <row r="26" s="1" customFormat="1" x14ac:dyDescent="0.25"/>
    <row r="27" s="1" customFormat="1" x14ac:dyDescent="0.25"/>
    <row r="28" s="1" customFormat="1" x14ac:dyDescent="0.25"/>
    <row r="29" s="1" customFormat="1" x14ac:dyDescent="0.25"/>
    <row r="30" s="1" customFormat="1" x14ac:dyDescent="0.25"/>
    <row r="31" s="1" customFormat="1" x14ac:dyDescent="0.25"/>
    <row r="32" s="1" customFormat="1" x14ac:dyDescent="0.25"/>
    <row r="33" spans="1:32" s="1" customFormat="1" x14ac:dyDescent="0.25"/>
    <row r="34" spans="1:32" s="1" customFormat="1" x14ac:dyDescent="0.25"/>
    <row r="35" spans="1:32" s="1" customFormat="1" x14ac:dyDescent="0.25"/>
    <row r="36" spans="1:32" s="1" customFormat="1" x14ac:dyDescent="0.25">
      <c r="A36" s="375" t="s">
        <v>399</v>
      </c>
      <c r="B36" s="375"/>
      <c r="C36" s="375"/>
      <c r="D36" s="375"/>
      <c r="E36" s="375"/>
      <c r="F36" s="375"/>
      <c r="G36" s="375"/>
      <c r="H36" s="375"/>
      <c r="I36" s="375"/>
      <c r="J36" s="375"/>
      <c r="K36" s="375"/>
      <c r="L36" s="375"/>
      <c r="M36" s="375"/>
      <c r="N36" s="375"/>
      <c r="O36" s="375"/>
      <c r="P36" s="375"/>
      <c r="Q36" s="375"/>
      <c r="R36" s="375"/>
      <c r="S36" s="375"/>
      <c r="T36" s="375"/>
      <c r="U36" s="375"/>
      <c r="V36" s="375"/>
      <c r="W36" s="375"/>
      <c r="X36" s="375"/>
      <c r="Y36" s="375"/>
      <c r="Z36" s="375"/>
      <c r="AA36" s="375"/>
      <c r="AB36" s="375"/>
      <c r="AC36" s="375"/>
      <c r="AD36" s="375"/>
      <c r="AE36" s="375"/>
      <c r="AF36" s="375"/>
    </row>
    <row r="37" spans="1:32" s="1" customFormat="1" ht="15.75" thickBot="1" x14ac:dyDescent="0.3">
      <c r="A37" s="376"/>
      <c r="B37" s="376"/>
      <c r="C37" s="376"/>
      <c r="D37" s="376"/>
      <c r="E37" s="376"/>
      <c r="F37" s="376"/>
      <c r="G37" s="376"/>
      <c r="H37" s="376"/>
      <c r="I37" s="376"/>
      <c r="J37" s="376"/>
      <c r="K37" s="376"/>
      <c r="L37" s="376"/>
      <c r="M37" s="376"/>
      <c r="N37" s="376"/>
      <c r="O37" s="376"/>
      <c r="P37" s="376"/>
      <c r="Q37" s="376"/>
      <c r="R37" s="376"/>
      <c r="S37" s="376"/>
      <c r="T37" s="376"/>
      <c r="U37" s="376"/>
      <c r="V37" s="376"/>
      <c r="W37" s="376"/>
      <c r="X37" s="376"/>
      <c r="Y37" s="376"/>
      <c r="Z37" s="376"/>
      <c r="AA37" s="376"/>
      <c r="AB37" s="376"/>
      <c r="AC37" s="376"/>
      <c r="AD37" s="376"/>
      <c r="AE37" s="376"/>
      <c r="AF37" s="376"/>
    </row>
    <row r="38" spans="1:32" s="1" customFormat="1" ht="15.75" thickTop="1" x14ac:dyDescent="0.25"/>
    <row r="39" spans="1:32" s="1" customFormat="1" x14ac:dyDescent="0.25"/>
    <row r="40" spans="1:32" s="1" customFormat="1" x14ac:dyDescent="0.25"/>
    <row r="41" spans="1:32" s="1" customFormat="1" x14ac:dyDescent="0.25"/>
    <row r="42" spans="1:32" s="1" customFormat="1" x14ac:dyDescent="0.25"/>
    <row r="43" spans="1:32" s="1" customFormat="1" x14ac:dyDescent="0.25"/>
    <row r="44" spans="1:32" s="1" customFormat="1" x14ac:dyDescent="0.25"/>
    <row r="45" spans="1:32" s="1" customFormat="1" x14ac:dyDescent="0.25"/>
    <row r="46" spans="1:32" s="1" customFormat="1" x14ac:dyDescent="0.25"/>
    <row r="47" spans="1:32" s="1" customFormat="1" x14ac:dyDescent="0.25"/>
    <row r="48" spans="1:32" s="1" customFormat="1" x14ac:dyDescent="0.25"/>
    <row r="49" s="1" customFormat="1" x14ac:dyDescent="0.25"/>
    <row r="50" s="1" customFormat="1" x14ac:dyDescent="0.25"/>
    <row r="51" s="1" customFormat="1" x14ac:dyDescent="0.25"/>
    <row r="52" s="1" customFormat="1" x14ac:dyDescent="0.25"/>
    <row r="53" s="1" customFormat="1" x14ac:dyDescent="0.25"/>
    <row r="54" s="1" customFormat="1" x14ac:dyDescent="0.25"/>
    <row r="55" s="1" customFormat="1" x14ac:dyDescent="0.25"/>
    <row r="56" s="1" customFormat="1" x14ac:dyDescent="0.25"/>
    <row r="57" s="1" customFormat="1" x14ac:dyDescent="0.25"/>
    <row r="58" s="1" customFormat="1" x14ac:dyDescent="0.25"/>
    <row r="59" s="1" customFormat="1" x14ac:dyDescent="0.25"/>
    <row r="60" s="1" customFormat="1" x14ac:dyDescent="0.25"/>
    <row r="61" s="1" customFormat="1" x14ac:dyDescent="0.25"/>
    <row r="62" s="1" customFormat="1" x14ac:dyDescent="0.25"/>
    <row r="63" s="1" customFormat="1" x14ac:dyDescent="0.25"/>
    <row r="64" s="1" customFormat="1" x14ac:dyDescent="0.25"/>
    <row r="65" s="1" customFormat="1" x14ac:dyDescent="0.25"/>
    <row r="66" s="1" customFormat="1" x14ac:dyDescent="0.25"/>
    <row r="67" s="1" customFormat="1" x14ac:dyDescent="0.25"/>
    <row r="68" s="1" customFormat="1" x14ac:dyDescent="0.25"/>
    <row r="69" s="1" customFormat="1" x14ac:dyDescent="0.25"/>
    <row r="70" s="1" customFormat="1" x14ac:dyDescent="0.25"/>
    <row r="71" s="1" customFormat="1" x14ac:dyDescent="0.25"/>
    <row r="72" s="1" customFormat="1" x14ac:dyDescent="0.25"/>
    <row r="73" s="1" customFormat="1" x14ac:dyDescent="0.25"/>
    <row r="74" s="1" customFormat="1" x14ac:dyDescent="0.25"/>
    <row r="75" s="1" customFormat="1" x14ac:dyDescent="0.25"/>
    <row r="76" s="1" customFormat="1" x14ac:dyDescent="0.25"/>
    <row r="77" s="1" customFormat="1" x14ac:dyDescent="0.25"/>
    <row r="78" s="1" customFormat="1" x14ac:dyDescent="0.25"/>
    <row r="79" s="1" customFormat="1" x14ac:dyDescent="0.25"/>
    <row r="80" s="1" customFormat="1" x14ac:dyDescent="0.25"/>
    <row r="81" s="1" customFormat="1" x14ac:dyDescent="0.25"/>
    <row r="82" s="1" customFormat="1" x14ac:dyDescent="0.25"/>
    <row r="83" s="1" customFormat="1" x14ac:dyDescent="0.25"/>
    <row r="84" s="1" customFormat="1" x14ac:dyDescent="0.25"/>
    <row r="85" s="1" customFormat="1" x14ac:dyDescent="0.25"/>
    <row r="86" s="1" customFormat="1" x14ac:dyDescent="0.25"/>
    <row r="87" s="1" customFormat="1" x14ac:dyDescent="0.25"/>
    <row r="88" s="1" customFormat="1" x14ac:dyDescent="0.25"/>
    <row r="89" s="1" customFormat="1" x14ac:dyDescent="0.25"/>
    <row r="90" s="1" customFormat="1" x14ac:dyDescent="0.25"/>
    <row r="91" s="1" customFormat="1" x14ac:dyDescent="0.25"/>
    <row r="92" s="1" customFormat="1" x14ac:dyDescent="0.25"/>
    <row r="93" s="1" customFormat="1" x14ac:dyDescent="0.25"/>
    <row r="94" s="1" customFormat="1" x14ac:dyDescent="0.25"/>
    <row r="95" s="1" customFormat="1" x14ac:dyDescent="0.25"/>
    <row r="96" s="1" customFormat="1" x14ac:dyDescent="0.25"/>
    <row r="97" s="1" customFormat="1" x14ac:dyDescent="0.25"/>
    <row r="98" s="1" customFormat="1" x14ac:dyDescent="0.25"/>
    <row r="99" s="1" customFormat="1" x14ac:dyDescent="0.25"/>
    <row r="100" s="1" customFormat="1" x14ac:dyDescent="0.25"/>
    <row r="101" s="1" customFormat="1" x14ac:dyDescent="0.25"/>
    <row r="102" s="1" customFormat="1" x14ac:dyDescent="0.25"/>
    <row r="103" s="1" customFormat="1" x14ac:dyDescent="0.25"/>
    <row r="104" s="1" customFormat="1" x14ac:dyDescent="0.25"/>
    <row r="105" s="1" customFormat="1" x14ac:dyDescent="0.25"/>
    <row r="106" s="1" customFormat="1" x14ac:dyDescent="0.25"/>
    <row r="107" s="1" customFormat="1" x14ac:dyDescent="0.25"/>
    <row r="108" s="1" customFormat="1" x14ac:dyDescent="0.25"/>
    <row r="109" s="1" customFormat="1" x14ac:dyDescent="0.25"/>
    <row r="110" s="1" customFormat="1" x14ac:dyDescent="0.25"/>
    <row r="111" s="1" customFormat="1" x14ac:dyDescent="0.25"/>
    <row r="112" s="1" customFormat="1" x14ac:dyDescent="0.25"/>
    <row r="113" s="1" customFormat="1" x14ac:dyDescent="0.25"/>
    <row r="114" s="1" customFormat="1" x14ac:dyDescent="0.25"/>
    <row r="115" s="1" customFormat="1" x14ac:dyDescent="0.25"/>
    <row r="116" s="1" customFormat="1" x14ac:dyDescent="0.25"/>
    <row r="117" s="1" customFormat="1" x14ac:dyDescent="0.25"/>
    <row r="118" s="1" customFormat="1" x14ac:dyDescent="0.25"/>
    <row r="119" s="1" customFormat="1" x14ac:dyDescent="0.25"/>
    <row r="120" s="1" customFormat="1" x14ac:dyDescent="0.25"/>
    <row r="121" s="1" customFormat="1" x14ac:dyDescent="0.25"/>
    <row r="122" s="1" customFormat="1" x14ac:dyDescent="0.25"/>
    <row r="123" s="1" customFormat="1" x14ac:dyDescent="0.25"/>
    <row r="124" s="1" customFormat="1" x14ac:dyDescent="0.25"/>
    <row r="125" s="1" customFormat="1" x14ac:dyDescent="0.25"/>
    <row r="126" s="1" customFormat="1" x14ac:dyDescent="0.25"/>
    <row r="127" s="1" customFormat="1" x14ac:dyDescent="0.25"/>
    <row r="128" s="1" customFormat="1" x14ac:dyDescent="0.25"/>
    <row r="129" s="1" customFormat="1" x14ac:dyDescent="0.25"/>
    <row r="130" s="1" customFormat="1" x14ac:dyDescent="0.25"/>
    <row r="131" s="1" customFormat="1" x14ac:dyDescent="0.25"/>
    <row r="132" s="1" customFormat="1" x14ac:dyDescent="0.25"/>
    <row r="133" s="1" customFormat="1" x14ac:dyDescent="0.25"/>
    <row r="134" s="1" customFormat="1" x14ac:dyDescent="0.25"/>
    <row r="135" s="1" customFormat="1" x14ac:dyDescent="0.25"/>
    <row r="136" s="1" customFormat="1" x14ac:dyDescent="0.25"/>
    <row r="137" s="1" customFormat="1" x14ac:dyDescent="0.25"/>
    <row r="138" s="1" customFormat="1" x14ac:dyDescent="0.25"/>
    <row r="139" s="1" customFormat="1" x14ac:dyDescent="0.25"/>
    <row r="140" s="1" customFormat="1" x14ac:dyDescent="0.25"/>
    <row r="141" s="1" customFormat="1" x14ac:dyDescent="0.25"/>
    <row r="142" s="1" customFormat="1" x14ac:dyDescent="0.25"/>
  </sheetData>
  <mergeCells count="2">
    <mergeCell ref="A2:AF3"/>
    <mergeCell ref="A36:AF37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K3"/>
  <sheetViews>
    <sheetView zoomScale="90" zoomScaleNormal="90" workbookViewId="0">
      <selection activeCell="K37" sqref="K37"/>
    </sheetView>
  </sheetViews>
  <sheetFormatPr baseColWidth="10" defaultColWidth="9.140625" defaultRowHeight="15" x14ac:dyDescent="0.25"/>
  <sheetData>
    <row r="1" spans="1:11" ht="15" customHeight="1" x14ac:dyDescent="0.25">
      <c r="A1" s="311" t="s">
        <v>259</v>
      </c>
      <c r="B1" s="311"/>
      <c r="C1" s="311"/>
      <c r="D1" s="311"/>
      <c r="E1" s="311"/>
      <c r="F1" s="311"/>
      <c r="G1" s="311"/>
      <c r="H1" s="311"/>
      <c r="I1" s="311"/>
      <c r="J1" s="311"/>
      <c r="K1" s="311"/>
    </row>
    <row r="2" spans="1:11" ht="15.6" customHeight="1" thickBot="1" x14ac:dyDescent="0.3">
      <c r="A2" s="312"/>
      <c r="B2" s="312"/>
      <c r="C2" s="312"/>
      <c r="D2" s="312"/>
      <c r="E2" s="312"/>
      <c r="F2" s="312"/>
      <c r="G2" s="312"/>
      <c r="H2" s="312"/>
      <c r="I2" s="312"/>
      <c r="J2" s="312"/>
      <c r="K2" s="312"/>
    </row>
    <row r="3" spans="1:11" ht="15.75" thickTop="1" x14ac:dyDescent="0.25"/>
  </sheetData>
  <mergeCells count="1">
    <mergeCell ref="A1:K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Overview</vt:lpstr>
      <vt:lpstr>Summary</vt:lpstr>
      <vt:lpstr>Score</vt:lpstr>
      <vt:lpstr>CS_2G_3G </vt:lpstr>
      <vt:lpstr>Accessibilité 3G_4G </vt:lpstr>
      <vt:lpstr>Call drop (MS free 2G3G)</vt:lpstr>
      <vt:lpstr>HTTP 4G</vt:lpstr>
      <vt:lpstr>5G</vt:lpstr>
      <vt:lpstr>HTTP 3G</vt:lpstr>
      <vt:lpstr>Plage</vt:lpstr>
      <vt:lpstr>Couverture 2G</vt:lpstr>
      <vt:lpstr>Couverture 3G</vt:lpstr>
      <vt:lpstr>Couverture 4G</vt:lpstr>
      <vt:lpstr>Audio quality MOS</vt:lpstr>
      <vt:lpstr>Couverture (Mobile)</vt:lpstr>
      <vt:lpstr>ECN0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Ramzi TAYARI</cp:lastModifiedBy>
  <cp:lastPrinted>2021-11-01T13:05:39Z</cp:lastPrinted>
  <dcterms:created xsi:type="dcterms:W3CDTF">2020-10-20T14:59:21Z</dcterms:created>
  <dcterms:modified xsi:type="dcterms:W3CDTF">2025-07-07T11:38:08Z</dcterms:modified>
</cp:coreProperties>
</file>